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330" windowWidth="15135" windowHeight="13455" tabRatio="855" activeTab="6"/>
  </bookViews>
  <sheets>
    <sheet name="Sumarizace" sheetId="8" r:id="rId1"/>
    <sheet name="Materiál Výsadby podél svodnice" sheetId="6" r:id="rId2"/>
    <sheet name="Práce Výsadby podél svodnice" sheetId="5" r:id="rId3"/>
    <sheet name="Materiál Cesta přes svodnici" sheetId="15" r:id="rId4"/>
    <sheet name="Práce Cesta přes svodnici" sheetId="16" r:id="rId5"/>
    <sheet name="Materiál Polní cesta k remízu" sheetId="17" r:id="rId6"/>
    <sheet name="Práce Polní cesta k remízu" sheetId="18" r:id="rId7"/>
  </sheets>
  <definedNames>
    <definedName name="_xlnm.Print_Titles" localSheetId="4">'Práce Cesta přes svodnici'!$7:$7</definedName>
    <definedName name="_xlnm.Print_Titles" localSheetId="6">'Práce Polní cesta k remízu'!$7:$7</definedName>
    <definedName name="_xlnm.Print_Titles" localSheetId="2">'Práce Výsadby podél svodnice'!$7:$7</definedName>
    <definedName name="_xlnm.Print_Area" localSheetId="3">'Materiál Cesta přes svodnici'!$A$1:$G$58</definedName>
    <definedName name="_xlnm.Print_Area" localSheetId="5">'Materiál Polní cesta k remízu'!$A$1:$G$27</definedName>
    <definedName name="_xlnm.Print_Area" localSheetId="1">'Materiál Výsadby podél svodnice'!$A$1:$G$27</definedName>
    <definedName name="_xlnm.Print_Area" localSheetId="4">'Práce Cesta přes svodnici'!$A$1:$G$59</definedName>
    <definedName name="_xlnm.Print_Area" localSheetId="6">'Práce Polní cesta k remízu'!$A$1:$G$28</definedName>
    <definedName name="_xlnm.Print_Area" localSheetId="2">'Práce Výsadby podél svodnice'!$A$1:$G$29</definedName>
    <definedName name="_xlnm.Print_Area" localSheetId="0">Sumarizace!$A$1:$E$29</definedName>
  </definedNames>
  <calcPr calcId="144525"/>
</workbook>
</file>

<file path=xl/calcChain.xml><?xml version="1.0" encoding="utf-8"?>
<calcChain xmlns="http://schemas.openxmlformats.org/spreadsheetml/2006/main">
  <c r="G22" i="18" l="1"/>
  <c r="G21" i="18"/>
  <c r="G51" i="16"/>
  <c r="G50" i="16"/>
  <c r="G42" i="16"/>
  <c r="G41" i="16"/>
  <c r="G28" i="16"/>
  <c r="G27" i="16"/>
  <c r="G23" i="5"/>
  <c r="G22" i="5"/>
  <c r="G12" i="15" l="1"/>
  <c r="G13" i="15"/>
  <c r="G14" i="15"/>
  <c r="G57" i="15" l="1"/>
  <c r="G56" i="15"/>
  <c r="G55" i="15"/>
  <c r="G54" i="15"/>
  <c r="G53" i="16" l="1"/>
  <c r="G49" i="16"/>
  <c r="G13" i="16"/>
  <c r="G12" i="16"/>
  <c r="G11" i="16"/>
  <c r="G10" i="16"/>
  <c r="G9" i="16"/>
  <c r="G48" i="16"/>
  <c r="G47" i="16"/>
  <c r="G46" i="16"/>
  <c r="G45" i="16"/>
  <c r="G44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28" i="15"/>
  <c r="G52" i="15"/>
  <c r="G51" i="15"/>
  <c r="G20" i="15" l="1"/>
  <c r="G19" i="15"/>
  <c r="G18" i="15"/>
  <c r="G17" i="15"/>
  <c r="G16" i="15"/>
  <c r="G9" i="15" l="1"/>
  <c r="G39" i="15"/>
  <c r="G38" i="15"/>
  <c r="G37" i="15"/>
  <c r="G36" i="15"/>
  <c r="G35" i="15"/>
  <c r="G34" i="15"/>
  <c r="G33" i="15"/>
  <c r="G32" i="15"/>
  <c r="G31" i="15"/>
  <c r="G30" i="15"/>
  <c r="G27" i="18" l="1"/>
  <c r="G26" i="18"/>
  <c r="G25" i="18"/>
  <c r="G24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26" i="17"/>
  <c r="G25" i="17"/>
  <c r="G24" i="17"/>
  <c r="G23" i="17"/>
  <c r="G22" i="17"/>
  <c r="G21" i="17"/>
  <c r="G20" i="17"/>
  <c r="G19" i="17"/>
  <c r="G18" i="17"/>
  <c r="G10" i="17"/>
  <c r="G9" i="17"/>
  <c r="G11" i="17" s="1"/>
  <c r="G58" i="16"/>
  <c r="G57" i="16"/>
  <c r="G56" i="16"/>
  <c r="G55" i="16"/>
  <c r="G40" i="16"/>
  <c r="G39" i="16"/>
  <c r="G38" i="16"/>
  <c r="G37" i="16"/>
  <c r="G36" i="16"/>
  <c r="G35" i="16"/>
  <c r="G34" i="16"/>
  <c r="G33" i="16"/>
  <c r="G32" i="16"/>
  <c r="G31" i="16"/>
  <c r="G30" i="16"/>
  <c r="G49" i="15"/>
  <c r="G48" i="15"/>
  <c r="G47" i="15"/>
  <c r="G46" i="15"/>
  <c r="G45" i="15"/>
  <c r="G44" i="15"/>
  <c r="G43" i="15"/>
  <c r="G42" i="15"/>
  <c r="G41" i="15"/>
  <c r="G11" i="15"/>
  <c r="G21" i="15" s="1"/>
  <c r="G59" i="16" l="1"/>
  <c r="C20" i="8" s="1"/>
  <c r="G58" i="15"/>
  <c r="C19" i="8" s="1"/>
  <c r="G22" i="15"/>
  <c r="G23" i="15" s="1"/>
  <c r="C18" i="8" s="1"/>
  <c r="G28" i="18"/>
  <c r="C26" i="8" s="1"/>
  <c r="G27" i="17"/>
  <c r="C25" i="8" s="1"/>
  <c r="D25" i="8" s="1"/>
  <c r="E25" i="8" s="1"/>
  <c r="G12" i="17"/>
  <c r="G13" i="17" s="1"/>
  <c r="C24" i="8" s="1"/>
  <c r="D24" i="8" s="1"/>
  <c r="C27" i="8" l="1"/>
  <c r="D26" i="8"/>
  <c r="E26" i="8" s="1"/>
  <c r="E24" i="8"/>
  <c r="D27" i="8" l="1"/>
  <c r="E27" i="8"/>
  <c r="G10" i="5"/>
  <c r="G11" i="5"/>
  <c r="G12" i="5"/>
  <c r="G13" i="5"/>
  <c r="G14" i="5"/>
  <c r="G15" i="5"/>
  <c r="G16" i="5"/>
  <c r="G17" i="5"/>
  <c r="G18" i="5"/>
  <c r="G19" i="5"/>
  <c r="G20" i="5"/>
  <c r="G9" i="5"/>
  <c r="G21" i="5"/>
  <c r="G23" i="6"/>
  <c r="G26" i="6"/>
  <c r="G25" i="6"/>
  <c r="G24" i="6"/>
  <c r="G22" i="6"/>
  <c r="G21" i="6"/>
  <c r="G20" i="6"/>
  <c r="G19" i="6"/>
  <c r="G18" i="6"/>
  <c r="G17" i="6"/>
  <c r="G9" i="6" l="1"/>
  <c r="D20" i="8" l="1"/>
  <c r="E20" i="8" s="1"/>
  <c r="D19" i="8"/>
  <c r="G26" i="5"/>
  <c r="G25" i="5"/>
  <c r="D18" i="8" l="1"/>
  <c r="E18" i="8" s="1"/>
  <c r="C21" i="8"/>
  <c r="E19" i="8"/>
  <c r="G28" i="5"/>
  <c r="G27" i="5"/>
  <c r="E21" i="8" l="1"/>
  <c r="G29" i="5"/>
  <c r="C14" i="8" s="1"/>
  <c r="G27" i="6"/>
  <c r="C13" i="8" s="1"/>
  <c r="D21" i="8"/>
  <c r="G10" i="6" l="1"/>
  <c r="D14" i="8"/>
  <c r="E14" i="8" s="1"/>
  <c r="G11" i="6" l="1"/>
  <c r="D13" i="8"/>
  <c r="E13" i="8" s="1"/>
  <c r="G12" i="6" l="1"/>
  <c r="C12" i="8" s="1"/>
  <c r="D12" i="8" l="1"/>
  <c r="D15" i="8" s="1"/>
  <c r="D29" i="8" s="1"/>
  <c r="C15" i="8" l="1"/>
  <c r="E12" i="8"/>
  <c r="E15" i="8" s="1"/>
  <c r="E29" i="8" s="1"/>
  <c r="C29" i="8" l="1"/>
</calcChain>
</file>

<file path=xl/sharedStrings.xml><?xml version="1.0" encoding="utf-8"?>
<sst xmlns="http://schemas.openxmlformats.org/spreadsheetml/2006/main" count="687" uniqueCount="256">
  <si>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</si>
  <si>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</si>
  <si>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</si>
  <si>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</si>
  <si>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</si>
  <si>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</si>
  <si>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</si>
  <si>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</si>
  <si>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</si>
  <si>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18420-1112</t>
  </si>
  <si>
    <t>Výsadba stromu bez balu do předem vyhloubené jamky se zalitím v rovině nebo na svahu do 1:5 při výšce kmene přes 1,8 do 2,5 m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</si>
  <si>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</si>
  <si>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</si>
  <si>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</si>
  <si>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</si>
  <si>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</si>
  <si>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</si>
  <si>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</si>
  <si>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</si>
  <si>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</si>
  <si>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</si>
  <si>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</si>
  <si>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</si>
  <si>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</si>
  <si>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</si>
  <si>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</si>
  <si>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</si>
  <si>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</si>
  <si>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</si>
  <si>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</si>
  <si>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</si>
  <si>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</si>
  <si>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</si>
  <si>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</si>
  <si>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</si>
  <si>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</si>
  <si>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</si>
  <si>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</si>
  <si>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</si>
  <si>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</si>
  <si>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</si>
  <si>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</si>
  <si>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</si>
  <si>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</si>
  <si>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</si>
  <si>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</si>
  <si>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</si>
  <si>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</si>
  <si>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</si>
  <si>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</si>
  <si>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</si>
  <si>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</si>
  <si>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</si>
  <si>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</si>
  <si>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</si>
  <si>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</si>
  <si>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</si>
  <si>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</si>
  <si>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</si>
  <si>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</si>
  <si>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</si>
  <si>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</si>
  <si>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</si>
  <si>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</si>
  <si>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</si>
  <si>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</si>
  <si>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</si>
  <si>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</si>
  <si>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</si>
  <si>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</si>
  <si>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Lokalita:</t>
  </si>
  <si>
    <t>Ovocné stromy</t>
  </si>
  <si>
    <t>ROZPOČET - ROSTLINNÝ  A OSTATNÍ MATERIÁL</t>
  </si>
  <si>
    <t>VÝSADBA OVOCNÉHO STROMU</t>
  </si>
  <si>
    <t>Tabletové hnojivo ke dřevinám - Silvamix, 20g/ks</t>
  </si>
  <si>
    <t>Kůly dřevěné, kotvení listnáčů, 3 ks/ks, soustružené kůly, průřez kruh, tl. 6cm, délka 2,2m</t>
  </si>
  <si>
    <t>Pletivo pozinkované, výška 1,6m, 2,2bm/ks</t>
  </si>
  <si>
    <t xml:space="preserve">Voda zálivková - zálivka stromů 50 l/ks, opakování 2x </t>
  </si>
  <si>
    <t>Půdní kondicioner hydrogel, pod stromy, 0,1kg/ks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</si>
  <si>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</si>
  <si>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</si>
  <si>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NOO</t>
  </si>
  <si>
    <t>Zalití rostlin vodou přes 20m2, 50l/ks, opakování 2x</t>
  </si>
  <si>
    <t>Vytýčení nutných inženýrských sítí</t>
  </si>
  <si>
    <t>Geodetické vytýčení katastrální hranice pozemku v problémových místech výsadby</t>
  </si>
  <si>
    <t>LOKALITA</t>
  </si>
  <si>
    <t>Vzrostlé stromy</t>
  </si>
  <si>
    <t>Vysokokmen, prostokořenný</t>
  </si>
  <si>
    <t>VÝSADBA VZROSTLÉHO STROMU</t>
  </si>
  <si>
    <t>Tabletové hnojivo ke dřevinám - Silvamix, 40g/ks</t>
  </si>
  <si>
    <t>Jutový pás šíře 30 cm - bandáž kmene –3,5 m á 1 strom</t>
  </si>
  <si>
    <t xml:space="preserve">m2 </t>
  </si>
  <si>
    <t xml:space="preserve">Voda zálivková - zálivka stromů 100 l/ks, opakování 2x </t>
  </si>
  <si>
    <t>Hydrogel pod stromy, 0,3kg/ks</t>
  </si>
  <si>
    <t>Kůly dřevěné, kotvení listnáčů, 3 ks/ks, soustružené kůly, průřez kruh, tl. 6cm, délka 2,5m</t>
  </si>
  <si>
    <t>18410-2115</t>
  </si>
  <si>
    <t>Výsadba dřevin s balem do předem vyhloubené jamky se zalitím, v rovině nebo na svahu do 1:5 při průměru balu přes 500 do 600 mm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</si>
  <si>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</si>
  <si>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</si>
  <si>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Zalití rostlin vodou přes 20m2, 100l/ks, opakování 2x</t>
  </si>
  <si>
    <t>Pletivo pozinkované, výška 1,8m, 2,2bm/ks</t>
  </si>
  <si>
    <t>Štěpka do stromových mís (vrstva 8 cm - jemná), 1 ks /0,08m3</t>
  </si>
  <si>
    <t>2hod</t>
  </si>
  <si>
    <t>18421-5132</t>
  </si>
  <si>
    <t>Ukotvení dřevin třemi kůly při průměru kůlů do 100 mm o délce kůlů přes 1 do 2 m</t>
  </si>
  <si>
    <t>Obec Mokrovousy</t>
  </si>
  <si>
    <t>Polní cesta k remízu</t>
  </si>
  <si>
    <t>Alnus glutinosa</t>
  </si>
  <si>
    <t>15ks*0,3kg</t>
  </si>
  <si>
    <t>15ks*0,04kg</t>
  </si>
  <si>
    <t>15ks*3ks</t>
  </si>
  <si>
    <t>15ks*1,8m</t>
  </si>
  <si>
    <t>15ks*3,5m*0,3m</t>
  </si>
  <si>
    <t>15ks*2,2m</t>
  </si>
  <si>
    <t>15ks*0,006kg</t>
  </si>
  <si>
    <t>15ks*0,08m3</t>
  </si>
  <si>
    <t>15ks*100l*2</t>
  </si>
  <si>
    <t>15ks</t>
  </si>
  <si>
    <t>15ks*0,04kg/1000</t>
  </si>
  <si>
    <t>15ks*0,3kg/1000</t>
  </si>
  <si>
    <t>15ks*3,5*0,3m</t>
  </si>
  <si>
    <t>15ks/100</t>
  </si>
  <si>
    <t>15m2</t>
  </si>
  <si>
    <t>15ks*100l*2/1000</t>
  </si>
  <si>
    <t>29ks*2,2m</t>
  </si>
  <si>
    <t>29ks*0,006kg</t>
  </si>
  <si>
    <t>29ks*0,08m3</t>
  </si>
  <si>
    <t>29ks</t>
  </si>
  <si>
    <t>29ks/100</t>
  </si>
  <si>
    <t>29m2</t>
  </si>
  <si>
    <t>6+5+3</t>
  </si>
  <si>
    <t>4+4</t>
  </si>
  <si>
    <t>22ks*0,02kg</t>
  </si>
  <si>
    <t>22ks*0,1kg</t>
  </si>
  <si>
    <t>22ks*3ks</t>
  </si>
  <si>
    <t>22ks*1,8m</t>
  </si>
  <si>
    <t>22ks*2,2m</t>
  </si>
  <si>
    <t>22ks*0,006kg</t>
  </si>
  <si>
    <t>22ks*0,08m3</t>
  </si>
  <si>
    <t>22ks*50l*2</t>
  </si>
  <si>
    <t>22ks</t>
  </si>
  <si>
    <t>22ks*0,02kg/1000</t>
  </si>
  <si>
    <t>22ks*0,1kg/1000</t>
  </si>
  <si>
    <t>22ks/100</t>
  </si>
  <si>
    <t>22m2</t>
  </si>
  <si>
    <t>22ks*50l*2/1000</t>
  </si>
  <si>
    <t>CELKEM VŠECHNY LOKALITY</t>
  </si>
  <si>
    <t>Listnaté keře</t>
  </si>
  <si>
    <t>Sorbus aucuparia</t>
  </si>
  <si>
    <t>6+14</t>
  </si>
  <si>
    <t xml:space="preserve">Corylus avellana </t>
  </si>
  <si>
    <t xml:space="preserve">Euonymus europaeus </t>
  </si>
  <si>
    <t xml:space="preserve">Lonicera xylosteum </t>
  </si>
  <si>
    <t xml:space="preserve">Rosa canina </t>
  </si>
  <si>
    <t>40-60cm, K2l</t>
  </si>
  <si>
    <t>8+9</t>
  </si>
  <si>
    <t>12+12+12</t>
  </si>
  <si>
    <t>12+12+12+12</t>
  </si>
  <si>
    <t>16+9</t>
  </si>
  <si>
    <t>12+12+12+12+12+12+7+7+4</t>
  </si>
  <si>
    <t>VÝSADBA KEŘOVÝCH SKUPIN</t>
  </si>
  <si>
    <t>Voda zálivková - zálivka keřových porostů, 40l/m2, opakování 2x</t>
  </si>
  <si>
    <t>PŘÍPRAVA STANOVIŠTĚ</t>
  </si>
  <si>
    <t>Herbicid před výsadbou - Roundup, 0,0005l/m2</t>
  </si>
  <si>
    <t>20ks*0,3kg</t>
  </si>
  <si>
    <t>20ks*0,04kg</t>
  </si>
  <si>
    <t>20ks*3ks</t>
  </si>
  <si>
    <t>20ks*1,8m</t>
  </si>
  <si>
    <t>20ks*3,5m*0,3m</t>
  </si>
  <si>
    <t>20ks*100l*2</t>
  </si>
  <si>
    <t>11ks*2,2m</t>
  </si>
  <si>
    <t>11ks*0,006kg</t>
  </si>
  <si>
    <t>11ks*0,08m3</t>
  </si>
  <si>
    <t>35ks*0,02kg</t>
  </si>
  <si>
    <t>35ks*0,1kg</t>
  </si>
  <si>
    <t>35ks*3ks</t>
  </si>
  <si>
    <t>35ks*1,8m</t>
  </si>
  <si>
    <t>35ks*50l*2</t>
  </si>
  <si>
    <t>Štěpka do keřových záhonů (vrstva 8 cm - jemná)</t>
  </si>
  <si>
    <t>ZHOTOVENÍ OPLOCENKY</t>
  </si>
  <si>
    <t>474bm</t>
  </si>
  <si>
    <t>VÝSADBY KEŘOVÝCH SKUPIN</t>
  </si>
  <si>
    <t>18311-1112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</si>
  <si>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 nebo na svahu do 1:5</t>
    </r>
    <r>
      <rPr>
        <sz val="10"/>
        <rFont val="Calibri"/>
        <family val="2"/>
        <charset val="238"/>
        <scheme val="minor"/>
      </rPr>
      <t xml:space="preserve">, objemu přes 0,002 do 0,005 m3 </t>
    </r>
  </si>
  <si>
    <t>18410-2111</t>
  </si>
  <si>
    <t>Výsadba dřevin s balem do předem vyhloubené jamky se zalitím, v rovině nebo na svahu do 1:5 při průměru balu přes 100 do 200 mm</t>
  </si>
  <si>
    <t>Mulčování vysazených rostlin při tl. mulče do 100 mm v rovině nebo na svahu do 1:5</t>
  </si>
  <si>
    <t>Zalití rostlin vodou přes 20m2, 40l/m2, opakování 2x</t>
  </si>
  <si>
    <t>20ks</t>
  </si>
  <si>
    <t>20ks*0,04kg/1000</t>
  </si>
  <si>
    <t>20ks*0,3kg/1000</t>
  </si>
  <si>
    <t>20ks*3,5*0,3m</t>
  </si>
  <si>
    <t>11ks</t>
  </si>
  <si>
    <t>11ks/100</t>
  </si>
  <si>
    <t>11m2</t>
  </si>
  <si>
    <t>20ks*100l*2/1000</t>
  </si>
  <si>
    <t>PŔÍPRAVA STANOVIŠTĚ</t>
  </si>
  <si>
    <t>18480-2111</t>
  </si>
  <si>
    <t>18340-3114</t>
  </si>
  <si>
    <t>18340-3153</t>
  </si>
  <si>
    <t>18340-3161</t>
  </si>
  <si>
    <t>Chemické odplevelení půdy před založením kultury, trávníku, zpevněných ploch v rovině nebo na svahu do 1:5 postřikem na široko</t>
  </si>
  <si>
    <t>Obdělání půdy rotavátorováním v rovině nebo na svahu do 1:5</t>
  </si>
  <si>
    <t>Obdělání půdy válením v rovině nebo na svahu do 1:5</t>
  </si>
  <si>
    <t>Obdělání půdy hrabáním v rovině nebo na svahu do 1:5, opakování 2x</t>
  </si>
  <si>
    <t>35ks</t>
  </si>
  <si>
    <t>35ks*0,02kg/1000</t>
  </si>
  <si>
    <t>35ks*0,1kg/1000</t>
  </si>
  <si>
    <t>35ks*50l*2/1000</t>
  </si>
  <si>
    <t>216ks</t>
  </si>
  <si>
    <t>18450-1121</t>
  </si>
  <si>
    <t>Zhotovení obalu kmene a spodních částí větví stromu z juty v jedné vrstvě v rovině nebo na svahu do 1:5</t>
  </si>
  <si>
    <t>Ok 12-14cm, bal, nasazení 2m</t>
  </si>
  <si>
    <t>Dřevěné příčky půlené - délka 60 cm, 3ks /listnáč</t>
  </si>
  <si>
    <t>Výsadby podél Klenické svodnice</t>
  </si>
  <si>
    <t>Polní cesta přes Klenickou svodnici</t>
  </si>
  <si>
    <t>Malus domestica (výběr ovocné odrůdy bude upřesněn autorským dozorem, budou použity minimálně čtyři druhy např.: Matčino, Průsvitné letní, Studničné, Malinové holovouské, Panské, Daňkovo, Hájkova reneta)</t>
  </si>
  <si>
    <t>216m2*0,0005l</t>
  </si>
  <si>
    <t>Boční vzpěry v rozích a při delší vzdálenosti</t>
  </si>
  <si>
    <t>Pletivo pozinkované výšky 1,6m, průměr drátu 2mm, vzdálenost drátů 150mm, 23 vodorovných drátů</t>
  </si>
  <si>
    <t>Branka do oplocenky</t>
  </si>
  <si>
    <t>190</t>
  </si>
  <si>
    <t>474</t>
  </si>
  <si>
    <t>10</t>
  </si>
  <si>
    <t>Sloupek dřevěný, průměr 10cm, průřez kruhu, vzdálenost sloupků 2,5-3m</t>
  </si>
  <si>
    <t>116</t>
  </si>
  <si>
    <t>216m2</t>
  </si>
  <si>
    <t>216m2*2</t>
  </si>
  <si>
    <t>4hod</t>
  </si>
  <si>
    <t>216m2*40l*2/1000</t>
  </si>
  <si>
    <t>216m2*0,08m3</t>
  </si>
  <si>
    <t>216m2*40l*2</t>
  </si>
  <si>
    <t>Zřízení oplocenky z drátěného pletiva</t>
  </si>
  <si>
    <t>Prunus domestica (výběr ovocné odrůdy bude upřesněn autorským dozorem, budou použity minimálně čtyři druhy, např.:  Durancie, Chrudimská, Hamanova, Gabrovská…)</t>
  </si>
  <si>
    <t>duben 2019</t>
  </si>
  <si>
    <t>Prunus avium (výběr ovocné odrůdy bude upřesněn autorským dozorem, budou použity minimálně dva druhy, např.: Kordia, Karešova, Kaštánka,..)</t>
  </si>
  <si>
    <t>Prunus domestica (výběr ovocné odrůdy bude upřesněn autorským dozorem, budou použity minimálně tři druhy, např.:  Durancie, Chrudimská, Hamanova, Gabrovská …)</t>
  </si>
  <si>
    <t>Prunus insititia - bluma (výběr ovocné odrůdy bude upřesněn autorským dozorem, budou použity minimálně tři druhy, např.: Malvazinka, Wazonova renkloda, Mirabelka Nancyjská,..)</t>
  </si>
  <si>
    <t>Prunus spinosa</t>
  </si>
  <si>
    <t>8+3</t>
  </si>
  <si>
    <t>Prunus insititia - bluma (výběr ovocné odrůdy bude upřesněn autorským dozorem, budou použity minimálně tři druhy, např.:  Malvazinka,  Wazonova renkloda, Mirabelka Nancyjská)</t>
  </si>
  <si>
    <r>
      <t>Následná péče o stromy v 1.roce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</si>
  <si>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2.roce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</si>
  <si>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3.roce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</si>
  <si>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1.roce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</si>
  <si>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2.roce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</si>
  <si>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3.roce</t>
    </r>
    <r>
      <rPr>
        <sz val="9"/>
        <rFont val="Calibri"/>
        <family val="2"/>
        <charset val="238"/>
      </rPr>
      <t>, zahrnuje: zálivku 50l/ks, 6xročně , dále vypletí výsadbové mísy 1xročně,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</si>
  <si>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1.roce</t>
    </r>
    <r>
      <rPr>
        <sz val="9"/>
        <rFont val="Calibri"/>
        <family val="2"/>
        <charset val="238"/>
      </rPr>
      <t>, zahrnuje: zálivku 30l/ks, 6xročně, dále vypletí výsadbové mísy 1xročně , kontrolu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</si>
  <si>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2.roce</t>
    </r>
    <r>
      <rPr>
        <sz val="9"/>
        <rFont val="Calibri"/>
        <family val="2"/>
        <charset val="238"/>
      </rPr>
      <t>, zahrnuje: zálivku 30l/ks, 6xročně, dále vypletí výsadbové mísy 1xročně , kontrolu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</si>
  <si>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stromy v 3.roce</t>
    </r>
    <r>
      <rPr>
        <sz val="9"/>
        <rFont val="Calibri"/>
        <family val="2"/>
        <charset val="238"/>
      </rPr>
      <t>, zahrnuje: zálivku 30l/ks, 6xročně, dále vypletí výsadbové mísy 1xročně , kontrolu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</si>
  <si>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>Následná péče o keře v 1.roce</t>
    </r>
    <r>
      <rPr>
        <sz val="9"/>
        <rFont val="Calibri"/>
        <family val="2"/>
        <charset val="238"/>
      </rPr>
      <t>, zahrnuje: zálivku 20l/ks, 4xročně, dále vypletí keřových výsadeb 1xročně, odstranění odumřelých a poškozených nadzemních částí 1x ročně,  cena obsahuje veškerou výše uvedenou práci, ale také veškeré nutné materiálové náklady</t>
    </r>
  </si>
  <si>
    <r>
      <t>Následná péče o keře v 2.roce</t>
    </r>
    <r>
      <rPr>
        <sz val="9"/>
        <rFont val="Calibri"/>
        <family val="2"/>
        <charset val="238"/>
      </rPr>
      <t>, zahrnuje: zálivku 20l/ks, 4xročně, dále vypletí keřových výsadeb 1xročně, odstranění odumřelých a poškozených nadzemních částí 1x ročně,  cena obsahuje veškerou výše uvedenou práci, ale také veškeré nutné materiálové náklady</t>
    </r>
  </si>
  <si>
    <r>
      <t>Následná péče o keře v 3.roce</t>
    </r>
    <r>
      <rPr>
        <sz val="9"/>
        <rFont val="Calibri"/>
        <family val="2"/>
        <charset val="238"/>
      </rPr>
      <t>, zahrnuje: zálivku 20l/ks, 4xročně, dále vypletí keřových výsadeb 1xročně, odstranění odumřelých a poškozených nadzemních částí 1x ročně, 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</si>
  <si>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30l/ks, 6xročně, dále vypletí výsadbové mísy 1xročně 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</si>
  <si>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30l/ks, 6xročně, dále vypletí výsadbové mísy 1xročně 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</si>
  <si>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30l/ks, 6xročně, dále vypletí výsadbové mísy 1xročně , kotrolu kotvení a obalu kmene, případnou opravu, odstranění poškozených částí dřeviny, případný výchovný řez, nátěr vrchní části kmene a spodních větví Aversolem, cena obsahuje veškerou výše uvedenou práci, ale také veškeré nutné materiálové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</si>
</sst>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/>
    <xf numFmtId="0" fontId="9" fillId="0" borderId="0" xfId="0" applyNumberFormat="1" applyFont="1" applyFill="1" applyAlignment="1" applyProtection="1">
      <alignment vertical="center"/>
    </xf>
    <xf numFmtId="0" fontId="9" fillId="4" borderId="5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NumberFormat="1" applyFont="1" applyFill="1" applyAlignment="1" applyProtection="1">
      <alignment vertical="center"/>
    </xf>
    <xf numFmtId="0" fontId="6" fillId="4" borderId="19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0" xfId="0" applyFont="1"/>
    <xf numFmtId="0" fontId="3" fillId="3" borderId="5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3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top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2" fontId="15" fillId="4" borderId="1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 applyProtection="1">
      <alignment horizontal="left" vertical="center"/>
    </xf>
    <xf numFmtId="49" fontId="16" fillId="0" borderId="0" xfId="0" applyNumberFormat="1" applyFont="1" applyFill="1" applyAlignment="1" applyProtection="1">
      <alignment horizontal="left" vertical="center"/>
    </xf>
    <xf numFmtId="0" fontId="6" fillId="3" borderId="6" xfId="0" applyFont="1" applyFill="1" applyBorder="1" applyAlignment="1">
      <alignment vertical="top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/>
    </xf>
    <xf numFmtId="49" fontId="9" fillId="4" borderId="7" xfId="0" applyNumberFormat="1" applyFont="1" applyFill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5" borderId="1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19" fillId="0" borderId="7" xfId="0" applyFont="1" applyBorder="1" applyAlignment="1">
      <alignment horizontal="justify" vertical="center"/>
    </xf>
    <xf numFmtId="49" fontId="10" fillId="0" borderId="0" xfId="0" applyNumberFormat="1" applyFont="1" applyFill="1" applyAlignment="1" applyProtection="1">
      <alignment horizontal="left" vertical="center"/>
    </xf>
    <xf numFmtId="0" fontId="9" fillId="3" borderId="23" xfId="0" applyNumberFormat="1" applyFont="1" applyFill="1" applyBorder="1" applyAlignment="1" applyProtection="1">
      <alignment vertical="center"/>
    </xf>
    <xf numFmtId="0" fontId="9" fillId="3" borderId="24" xfId="0" applyNumberFormat="1" applyFont="1" applyFill="1" applyBorder="1" applyAlignment="1" applyProtection="1">
      <alignment vertical="center"/>
    </xf>
    <xf numFmtId="0" fontId="7" fillId="3" borderId="24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9" fillId="3" borderId="23" xfId="0" applyFont="1" applyFill="1" applyBorder="1" applyAlignment="1">
      <alignment vertical="center"/>
    </xf>
    <xf numFmtId="0" fontId="9" fillId="3" borderId="24" xfId="0" applyFont="1" applyFill="1" applyBorder="1" applyAlignment="1">
      <alignment vertical="center"/>
    </xf>
    <xf numFmtId="164" fontId="9" fillId="3" borderId="24" xfId="0" applyNumberFormat="1" applyFont="1" applyFill="1" applyBorder="1" applyAlignment="1">
      <alignment horizontal="center" vertical="center"/>
    </xf>
    <xf numFmtId="164" fontId="9" fillId="3" borderId="25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justify" vertical="center" wrapText="1"/>
    </xf>
    <xf numFmtId="0" fontId="19" fillId="0" borderId="16" xfId="0" applyFont="1" applyBorder="1" applyAlignment="1">
      <alignment horizontal="center" wrapText="1"/>
    </xf>
    <xf numFmtId="0" fontId="6" fillId="4" borderId="27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center" wrapText="1"/>
    </xf>
    <xf numFmtId="0" fontId="6" fillId="4" borderId="28" xfId="0" applyFont="1" applyFill="1" applyBorder="1" applyAlignment="1">
      <alignment horizontal="center" vertical="center" wrapText="1"/>
    </xf>
    <xf numFmtId="49" fontId="6" fillId="4" borderId="20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vertical="top"/>
    </xf>
    <xf numFmtId="0" fontId="3" fillId="3" borderId="13" xfId="0" applyFont="1" applyFill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3" fillId="0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6" zoomScaleNormal="100" workbookViewId="0">
      <selection activeCell="C35" sqref="C35"/>
    </sheetView>
  </sheetViews>
  <sheetFormatPr defaultRowHeight="15" x14ac:dyDescent="0.25"/>
  <cols>
    <col min="1" max="1" width="10.7109375" style="5" customWidth="1"/>
    <col min="2" max="2" width="26.85546875" style="5" customWidth="1"/>
    <col min="3" max="3" width="19.5703125" style="6" customWidth="1"/>
    <col min="4" max="4" width="20.7109375" style="6" customWidth="1"/>
    <col min="5" max="5" width="31.42578125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53</v>
      </c>
    </row>
    <row r="2" spans="1:5" ht="14.25" customHeight="1" x14ac:dyDescent="0.25">
      <c r="A2" s="7" t="s">
        <v>17</v>
      </c>
      <c r="B2" s="115" t="s">
        <v>69</v>
      </c>
      <c r="C2" s="8"/>
      <c r="D2" s="7"/>
      <c r="E2" s="7"/>
    </row>
    <row r="3" spans="1:5" ht="14.25" customHeight="1" x14ac:dyDescent="0.25">
      <c r="A3" s="7" t="s">
        <v>67</v>
      </c>
      <c r="B3" s="116" t="s">
        <v>105</v>
      </c>
      <c r="C3" s="8"/>
      <c r="D3" s="7"/>
      <c r="E3" s="7"/>
    </row>
    <row r="4" spans="1:5" ht="15" customHeight="1" x14ac:dyDescent="0.25">
      <c r="A4" s="7" t="s">
        <v>18</v>
      </c>
      <c r="B4" s="115" t="s">
        <v>234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61</v>
      </c>
      <c r="B6" s="10"/>
      <c r="C6" s="10"/>
      <c r="D6" s="11"/>
      <c r="E6" s="11"/>
    </row>
    <row r="7" spans="1:5" s="12" customFormat="1" ht="15" customHeight="1" x14ac:dyDescent="0.25">
      <c r="A7" s="9" t="s">
        <v>62</v>
      </c>
      <c r="B7" s="10"/>
      <c r="C7" s="10"/>
      <c r="D7" s="11"/>
      <c r="E7" s="11"/>
    </row>
    <row r="8" spans="1:5" s="12" customFormat="1" ht="15" customHeight="1" x14ac:dyDescent="0.25">
      <c r="A8" s="9" t="s">
        <v>63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52" t="s">
        <v>85</v>
      </c>
      <c r="B10" s="153" t="s">
        <v>214</v>
      </c>
      <c r="C10" s="154"/>
      <c r="D10" s="154"/>
      <c r="E10" s="155"/>
    </row>
    <row r="11" spans="1:5" s="18" customFormat="1" x14ac:dyDescent="0.25">
      <c r="A11" s="14" t="s">
        <v>23</v>
      </c>
      <c r="B11" s="15" t="s">
        <v>54</v>
      </c>
      <c r="C11" s="16" t="s">
        <v>55</v>
      </c>
      <c r="D11" s="16" t="s">
        <v>56</v>
      </c>
      <c r="E11" s="17" t="s">
        <v>57</v>
      </c>
    </row>
    <row r="12" spans="1:5" ht="30" customHeight="1" x14ac:dyDescent="0.25">
      <c r="A12" s="19">
        <v>1</v>
      </c>
      <c r="B12" s="20" t="s">
        <v>58</v>
      </c>
      <c r="C12" s="21">
        <f>'Materiál Výsadby podél svodnice'!G12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59</v>
      </c>
      <c r="C13" s="21">
        <f>'Materiál Výsadby podél svodnice'!G27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65</v>
      </c>
      <c r="C14" s="21">
        <f>'Práce Výsadby podél svodnice'!G29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60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52" t="s">
        <v>85</v>
      </c>
      <c r="B16" s="153" t="s">
        <v>215</v>
      </c>
      <c r="C16" s="154"/>
      <c r="D16" s="154"/>
      <c r="E16" s="155"/>
    </row>
    <row r="17" spans="1:5" s="18" customFormat="1" x14ac:dyDescent="0.25">
      <c r="A17" s="14" t="s">
        <v>23</v>
      </c>
      <c r="B17" s="15" t="s">
        <v>54</v>
      </c>
      <c r="C17" s="16" t="s">
        <v>55</v>
      </c>
      <c r="D17" s="16" t="s">
        <v>56</v>
      </c>
      <c r="E17" s="17" t="s">
        <v>57</v>
      </c>
    </row>
    <row r="18" spans="1:5" ht="30" customHeight="1" x14ac:dyDescent="0.25">
      <c r="A18" s="19">
        <v>1</v>
      </c>
      <c r="B18" s="20" t="s">
        <v>58</v>
      </c>
      <c r="C18" s="21">
        <f>'Materiál Cesta přes svodnici'!G23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59</v>
      </c>
      <c r="C19" s="21">
        <f>'Materiál Cesta přes svodnici'!G58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65</v>
      </c>
      <c r="C20" s="21">
        <f>'Práce Cesta přes svodnici'!G59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60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24" customHeight="1" thickBot="1" x14ac:dyDescent="0.3">
      <c r="A22" s="152" t="s">
        <v>85</v>
      </c>
      <c r="B22" s="153" t="s">
        <v>106</v>
      </c>
      <c r="C22" s="154"/>
      <c r="D22" s="154"/>
      <c r="E22" s="155"/>
    </row>
    <row r="23" spans="1:5" s="18" customFormat="1" x14ac:dyDescent="0.25">
      <c r="A23" s="14" t="s">
        <v>23</v>
      </c>
      <c r="B23" s="15" t="s">
        <v>54</v>
      </c>
      <c r="C23" s="16" t="s">
        <v>55</v>
      </c>
      <c r="D23" s="16" t="s">
        <v>56</v>
      </c>
      <c r="E23" s="17" t="s">
        <v>57</v>
      </c>
    </row>
    <row r="24" spans="1:5" ht="30" customHeight="1" x14ac:dyDescent="0.25">
      <c r="A24" s="19">
        <v>1</v>
      </c>
      <c r="B24" s="20" t="s">
        <v>58</v>
      </c>
      <c r="C24" s="21">
        <f>'Materiál Polní cesta k remízu'!G13</f>
        <v>0</v>
      </c>
      <c r="D24" s="21">
        <f>0.21*C24</f>
        <v>0</v>
      </c>
      <c r="E24" s="22">
        <f>C24+D24</f>
        <v>0</v>
      </c>
    </row>
    <row r="25" spans="1:5" ht="30" customHeight="1" x14ac:dyDescent="0.25">
      <c r="A25" s="19">
        <v>2</v>
      </c>
      <c r="B25" s="20" t="s">
        <v>59</v>
      </c>
      <c r="C25" s="21">
        <f>'Materiál Polní cesta k remízu'!G27</f>
        <v>0</v>
      </c>
      <c r="D25" s="21">
        <f>0.21*C25</f>
        <v>0</v>
      </c>
      <c r="E25" s="22">
        <f>C25+D25</f>
        <v>0</v>
      </c>
    </row>
    <row r="26" spans="1:5" ht="31.5" customHeight="1" x14ac:dyDescent="0.25">
      <c r="A26" s="19">
        <v>3</v>
      </c>
      <c r="B26" s="20" t="s">
        <v>65</v>
      </c>
      <c r="C26" s="21">
        <f>'Práce Polní cesta k remízu'!G28</f>
        <v>0</v>
      </c>
      <c r="D26" s="21">
        <f>0.21*C26</f>
        <v>0</v>
      </c>
      <c r="E26" s="22">
        <f>C26+D26</f>
        <v>0</v>
      </c>
    </row>
    <row r="27" spans="1:5" ht="30.75" customHeight="1" thickBot="1" x14ac:dyDescent="0.3">
      <c r="A27" s="23"/>
      <c r="B27" s="24" t="s">
        <v>60</v>
      </c>
      <c r="C27" s="25">
        <f>SUM(C24:C26)</f>
        <v>0</v>
      </c>
      <c r="D27" s="25">
        <f>SUM(D24:D26)</f>
        <v>0</v>
      </c>
      <c r="E27" s="26">
        <f>SUM(E24:E26)</f>
        <v>0</v>
      </c>
    </row>
    <row r="28" spans="1:5" ht="15.75" thickBot="1" x14ac:dyDescent="0.3"/>
    <row r="29" spans="1:5" s="135" customFormat="1" ht="27" customHeight="1" thickBot="1" x14ac:dyDescent="0.25">
      <c r="A29" s="156"/>
      <c r="B29" s="157" t="s">
        <v>146</v>
      </c>
      <c r="C29" s="158">
        <f>C15+C21+C27</f>
        <v>0</v>
      </c>
      <c r="D29" s="158">
        <f>D15+D21+D27</f>
        <v>0</v>
      </c>
      <c r="E29" s="159">
        <f>E15+E21+E27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72</v>
      </c>
    </row>
    <row r="2" spans="1:7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67</v>
      </c>
      <c r="B3" s="116" t="s">
        <v>105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70</v>
      </c>
      <c r="B4" s="151" t="s">
        <v>214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5" t="s">
        <v>234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45</v>
      </c>
      <c r="C7" s="31" t="s">
        <v>24</v>
      </c>
      <c r="D7" s="3" t="s">
        <v>48</v>
      </c>
      <c r="E7" s="32" t="s">
        <v>66</v>
      </c>
      <c r="F7" s="33" t="s">
        <v>14</v>
      </c>
      <c r="G7" s="34" t="s">
        <v>19</v>
      </c>
    </row>
    <row r="8" spans="1:7" x14ac:dyDescent="0.2">
      <c r="A8" s="36"/>
      <c r="B8" s="117" t="s">
        <v>86</v>
      </c>
      <c r="C8" s="118"/>
      <c r="D8" s="37"/>
      <c r="E8" s="38"/>
      <c r="F8" s="43"/>
      <c r="G8" s="44"/>
    </row>
    <row r="9" spans="1:7" ht="26.25" thickBot="1" x14ac:dyDescent="0.25">
      <c r="A9" s="119">
        <v>1</v>
      </c>
      <c r="B9" s="160" t="s">
        <v>107</v>
      </c>
      <c r="C9" s="161" t="s">
        <v>212</v>
      </c>
      <c r="D9" s="40">
        <v>15</v>
      </c>
      <c r="E9" s="40">
        <v>15</v>
      </c>
      <c r="F9" s="46">
        <v>0</v>
      </c>
      <c r="G9" s="42">
        <f t="shared" ref="G9" si="0">E9*F9</f>
        <v>0</v>
      </c>
    </row>
    <row r="10" spans="1:7" x14ac:dyDescent="0.2">
      <c r="A10" s="47"/>
      <c r="B10" s="48" t="s">
        <v>25</v>
      </c>
      <c r="C10" s="49"/>
      <c r="D10" s="50"/>
      <c r="E10" s="51"/>
      <c r="F10" s="52"/>
      <c r="G10" s="53">
        <f>SUM(G9:G9)</f>
        <v>0</v>
      </c>
    </row>
    <row r="11" spans="1:7" x14ac:dyDescent="0.2">
      <c r="A11" s="39"/>
      <c r="B11" s="54" t="s">
        <v>26</v>
      </c>
      <c r="C11" s="55"/>
      <c r="D11" s="56">
        <v>0.05</v>
      </c>
      <c r="E11" s="41"/>
      <c r="F11" s="46"/>
      <c r="G11" s="57">
        <f>0.05*G10</f>
        <v>0</v>
      </c>
    </row>
    <row r="12" spans="1:7" s="5" customFormat="1" ht="15.75" thickBot="1" x14ac:dyDescent="0.3">
      <c r="A12" s="77"/>
      <c r="B12" s="78" t="s">
        <v>46</v>
      </c>
      <c r="C12" s="79"/>
      <c r="D12" s="79"/>
      <c r="E12" s="80"/>
      <c r="F12" s="81"/>
      <c r="G12" s="82">
        <f>SUM(G10:G11)</f>
        <v>0</v>
      </c>
    </row>
    <row r="13" spans="1:7" ht="13.5" thickBot="1" x14ac:dyDescent="0.25">
      <c r="E13" s="58"/>
    </row>
    <row r="14" spans="1:7" s="122" customFormat="1" x14ac:dyDescent="0.2">
      <c r="A14" s="120" t="s">
        <v>23</v>
      </c>
      <c r="B14" s="33" t="s">
        <v>15</v>
      </c>
      <c r="C14" s="121" t="s">
        <v>12</v>
      </c>
      <c r="D14" s="121" t="s">
        <v>48</v>
      </c>
      <c r="E14" s="3" t="s">
        <v>11</v>
      </c>
      <c r="F14" s="3" t="s">
        <v>13</v>
      </c>
      <c r="G14" s="34" t="s">
        <v>19</v>
      </c>
    </row>
    <row r="15" spans="1:7" s="122" customFormat="1" x14ac:dyDescent="0.2">
      <c r="A15" s="4" t="s">
        <v>27</v>
      </c>
      <c r="B15" s="123" t="s">
        <v>47</v>
      </c>
      <c r="C15" s="124"/>
      <c r="D15" s="124"/>
      <c r="E15" s="50"/>
      <c r="F15" s="50"/>
      <c r="G15" s="125"/>
    </row>
    <row r="16" spans="1:7" s="122" customFormat="1" x14ac:dyDescent="0.2">
      <c r="A16" s="126"/>
      <c r="B16" s="127" t="s">
        <v>88</v>
      </c>
      <c r="C16" s="62"/>
      <c r="D16" s="68"/>
      <c r="E16" s="63"/>
      <c r="F16" s="71"/>
      <c r="G16" s="69"/>
    </row>
    <row r="17" spans="1:7" s="122" customFormat="1" x14ac:dyDescent="0.2">
      <c r="A17" s="4">
        <v>1</v>
      </c>
      <c r="B17" s="149" t="s">
        <v>93</v>
      </c>
      <c r="C17" s="45" t="s">
        <v>22</v>
      </c>
      <c r="D17" s="67" t="s">
        <v>108</v>
      </c>
      <c r="E17" s="64">
        <v>4.5</v>
      </c>
      <c r="F17" s="46">
        <v>0</v>
      </c>
      <c r="G17" s="42">
        <f t="shared" ref="G17:G24" si="1">E17*F17</f>
        <v>0</v>
      </c>
    </row>
    <row r="18" spans="1:7" s="122" customFormat="1" x14ac:dyDescent="0.2">
      <c r="A18" s="4">
        <v>2</v>
      </c>
      <c r="B18" s="66" t="s">
        <v>89</v>
      </c>
      <c r="C18" s="45" t="s">
        <v>22</v>
      </c>
      <c r="D18" s="67" t="s">
        <v>109</v>
      </c>
      <c r="E18" s="55">
        <v>0.6</v>
      </c>
      <c r="F18" s="70">
        <v>0</v>
      </c>
      <c r="G18" s="42">
        <f t="shared" si="1"/>
        <v>0</v>
      </c>
    </row>
    <row r="19" spans="1:7" s="122" customFormat="1" ht="25.5" x14ac:dyDescent="0.2">
      <c r="A19" s="4">
        <v>3</v>
      </c>
      <c r="B19" s="54" t="s">
        <v>94</v>
      </c>
      <c r="C19" s="45" t="s">
        <v>28</v>
      </c>
      <c r="D19" s="67" t="s">
        <v>110</v>
      </c>
      <c r="E19" s="55">
        <v>45</v>
      </c>
      <c r="F19" s="72">
        <v>0</v>
      </c>
      <c r="G19" s="42">
        <f t="shared" si="1"/>
        <v>0</v>
      </c>
    </row>
    <row r="20" spans="1:7" s="122" customFormat="1" x14ac:dyDescent="0.2">
      <c r="A20" s="4">
        <v>4</v>
      </c>
      <c r="B20" s="66" t="s">
        <v>213</v>
      </c>
      <c r="C20" s="45" t="s">
        <v>28</v>
      </c>
      <c r="D20" s="67" t="s">
        <v>110</v>
      </c>
      <c r="E20" s="55">
        <v>45</v>
      </c>
      <c r="F20" s="72">
        <v>0</v>
      </c>
      <c r="G20" s="42">
        <f t="shared" si="1"/>
        <v>0</v>
      </c>
    </row>
    <row r="21" spans="1:7" s="122" customFormat="1" x14ac:dyDescent="0.2">
      <c r="A21" s="4">
        <v>5</v>
      </c>
      <c r="B21" s="66" t="s">
        <v>49</v>
      </c>
      <c r="C21" s="45" t="s">
        <v>29</v>
      </c>
      <c r="D21" s="67" t="s">
        <v>111</v>
      </c>
      <c r="E21" s="55">
        <v>27</v>
      </c>
      <c r="F21" s="72">
        <v>0</v>
      </c>
      <c r="G21" s="42">
        <f t="shared" si="1"/>
        <v>0</v>
      </c>
    </row>
    <row r="22" spans="1:7" s="122" customFormat="1" ht="25.5" x14ac:dyDescent="0.2">
      <c r="A22" s="4">
        <v>6</v>
      </c>
      <c r="B22" s="66" t="s">
        <v>90</v>
      </c>
      <c r="C22" s="45" t="s">
        <v>91</v>
      </c>
      <c r="D22" s="67" t="s">
        <v>112</v>
      </c>
      <c r="E22" s="55">
        <v>15.75</v>
      </c>
      <c r="F22" s="72">
        <v>0</v>
      </c>
      <c r="G22" s="42">
        <f t="shared" si="1"/>
        <v>0</v>
      </c>
    </row>
    <row r="23" spans="1:7" x14ac:dyDescent="0.2">
      <c r="A23" s="39">
        <v>7</v>
      </c>
      <c r="B23" s="66" t="s">
        <v>100</v>
      </c>
      <c r="C23" s="45" t="s">
        <v>29</v>
      </c>
      <c r="D23" s="67" t="s">
        <v>113</v>
      </c>
      <c r="E23" s="55">
        <v>33</v>
      </c>
      <c r="F23" s="72">
        <v>0</v>
      </c>
      <c r="G23" s="42">
        <f t="shared" si="1"/>
        <v>0</v>
      </c>
    </row>
    <row r="24" spans="1:7" s="122" customFormat="1" x14ac:dyDescent="0.2">
      <c r="A24" s="4">
        <v>8</v>
      </c>
      <c r="B24" s="66" t="s">
        <v>50</v>
      </c>
      <c r="C24" s="45" t="s">
        <v>22</v>
      </c>
      <c r="D24" s="67" t="s">
        <v>114</v>
      </c>
      <c r="E24" s="55">
        <v>0.09</v>
      </c>
      <c r="F24" s="72">
        <v>0</v>
      </c>
      <c r="G24" s="42">
        <f t="shared" si="1"/>
        <v>0</v>
      </c>
    </row>
    <row r="25" spans="1:7" s="122" customFormat="1" x14ac:dyDescent="0.2">
      <c r="A25" s="4">
        <v>9</v>
      </c>
      <c r="B25" s="66" t="s">
        <v>101</v>
      </c>
      <c r="C25" s="45" t="s">
        <v>21</v>
      </c>
      <c r="D25" s="67" t="s">
        <v>115</v>
      </c>
      <c r="E25" s="55">
        <v>1.2</v>
      </c>
      <c r="F25" s="72">
        <v>0</v>
      </c>
      <c r="G25" s="42">
        <f>E25*F25</f>
        <v>0</v>
      </c>
    </row>
    <row r="26" spans="1:7" s="122" customFormat="1" x14ac:dyDescent="0.2">
      <c r="A26" s="4">
        <v>10</v>
      </c>
      <c r="B26" s="66" t="s">
        <v>92</v>
      </c>
      <c r="C26" s="45" t="s">
        <v>30</v>
      </c>
      <c r="D26" s="67" t="s">
        <v>116</v>
      </c>
      <c r="E26" s="55">
        <v>3000</v>
      </c>
      <c r="F26" s="70">
        <v>0</v>
      </c>
      <c r="G26" s="42">
        <f>E26*F26</f>
        <v>0</v>
      </c>
    </row>
    <row r="27" spans="1:7" s="135" customFormat="1" ht="15.75" thickBot="1" x14ac:dyDescent="0.25">
      <c r="A27" s="131"/>
      <c r="B27" s="132" t="s">
        <v>51</v>
      </c>
      <c r="C27" s="133"/>
      <c r="D27" s="133"/>
      <c r="E27" s="79"/>
      <c r="F27" s="134"/>
      <c r="G27" s="82">
        <f>SUM(G16:G26)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21" zoomScaleNormal="100" workbookViewId="0">
      <selection activeCell="B24" sqref="B24"/>
    </sheetView>
  </sheetViews>
  <sheetFormatPr defaultRowHeight="12.75" x14ac:dyDescent="0.2"/>
  <cols>
    <col min="1" max="1" width="12.28515625" style="2" customWidth="1"/>
    <col min="2" max="2" width="56.42578125" style="85" customWidth="1"/>
    <col min="3" max="3" width="10.5703125" style="2" customWidth="1"/>
    <col min="4" max="4" width="15" style="83" customWidth="1"/>
    <col min="5" max="5" width="10" style="2" customWidth="1"/>
    <col min="6" max="6" width="11.42578125" style="2" customWidth="1"/>
    <col min="7" max="7" width="11.42578125" style="84" customWidth="1"/>
    <col min="8" max="8" width="17" style="2" customWidth="1"/>
    <col min="9" max="9" width="17" style="84" customWidth="1"/>
    <col min="10" max="10" width="11.42578125" style="1" bestFit="1" customWidth="1"/>
    <col min="11" max="16384" width="9.140625" style="1"/>
  </cols>
  <sheetData>
    <row r="1" spans="1:9" ht="18.75" x14ac:dyDescent="0.2">
      <c r="B1" s="106" t="s">
        <v>64</v>
      </c>
    </row>
    <row r="2" spans="1:9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67</v>
      </c>
      <c r="B3" s="116" t="s">
        <v>105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70</v>
      </c>
      <c r="B4" s="151" t="s">
        <v>214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5" t="s">
        <v>234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7" t="s">
        <v>31</v>
      </c>
      <c r="B7" s="86" t="s">
        <v>16</v>
      </c>
      <c r="C7" s="59" t="s">
        <v>12</v>
      </c>
      <c r="D7" s="87" t="s">
        <v>48</v>
      </c>
      <c r="E7" s="60" t="s">
        <v>11</v>
      </c>
      <c r="F7" s="60" t="s">
        <v>13</v>
      </c>
      <c r="G7" s="61" t="s">
        <v>19</v>
      </c>
      <c r="H7" s="1"/>
      <c r="I7" s="1"/>
    </row>
    <row r="8" spans="1:9" x14ac:dyDescent="0.2">
      <c r="A8" s="108"/>
      <c r="B8" s="97" t="s">
        <v>88</v>
      </c>
      <c r="C8" s="90"/>
      <c r="D8" s="91"/>
      <c r="E8" s="96"/>
      <c r="F8" s="92"/>
      <c r="G8" s="98"/>
      <c r="H8" s="1"/>
      <c r="I8" s="1"/>
    </row>
    <row r="9" spans="1:9" x14ac:dyDescent="0.2">
      <c r="A9" s="109" t="s">
        <v>32</v>
      </c>
      <c r="B9" s="88" t="s">
        <v>3</v>
      </c>
      <c r="C9" s="55" t="s">
        <v>4</v>
      </c>
      <c r="D9" s="89" t="s">
        <v>102</v>
      </c>
      <c r="E9" s="99">
        <v>2</v>
      </c>
      <c r="F9" s="72">
        <v>0</v>
      </c>
      <c r="G9" s="42">
        <f t="shared" ref="G9:G20" si="0">E9*F9</f>
        <v>0</v>
      </c>
      <c r="H9" s="1"/>
      <c r="I9" s="1"/>
    </row>
    <row r="10" spans="1:9" ht="51" x14ac:dyDescent="0.2">
      <c r="A10" s="109" t="s">
        <v>8</v>
      </c>
      <c r="B10" s="88" t="s">
        <v>68</v>
      </c>
      <c r="C10" s="55" t="s">
        <v>28</v>
      </c>
      <c r="D10" s="89" t="s">
        <v>117</v>
      </c>
      <c r="E10" s="99">
        <v>15</v>
      </c>
      <c r="F10" s="72">
        <v>0</v>
      </c>
      <c r="G10" s="42">
        <f t="shared" si="0"/>
        <v>0</v>
      </c>
      <c r="H10" s="1"/>
      <c r="I10" s="1"/>
    </row>
    <row r="11" spans="1:9" ht="25.5" x14ac:dyDescent="0.2">
      <c r="A11" s="109" t="s">
        <v>95</v>
      </c>
      <c r="B11" s="88" t="s">
        <v>96</v>
      </c>
      <c r="C11" s="55" t="s">
        <v>28</v>
      </c>
      <c r="D11" s="89" t="s">
        <v>117</v>
      </c>
      <c r="E11" s="99">
        <v>15</v>
      </c>
      <c r="F11" s="72">
        <v>0</v>
      </c>
      <c r="G11" s="42">
        <f t="shared" si="0"/>
        <v>0</v>
      </c>
      <c r="H11" s="1"/>
      <c r="I11" s="1"/>
    </row>
    <row r="12" spans="1:9" ht="38.25" x14ac:dyDescent="0.2">
      <c r="A12" s="4" t="s">
        <v>5</v>
      </c>
      <c r="B12" s="88" t="s">
        <v>97</v>
      </c>
      <c r="C12" s="55" t="s">
        <v>0</v>
      </c>
      <c r="D12" s="89" t="s">
        <v>118</v>
      </c>
      <c r="E12" s="99">
        <v>5.9999999999999995E-4</v>
      </c>
      <c r="F12" s="72">
        <v>0</v>
      </c>
      <c r="G12" s="42">
        <f t="shared" si="0"/>
        <v>0</v>
      </c>
      <c r="H12" s="1"/>
      <c r="I12" s="1"/>
    </row>
    <row r="13" spans="1:9" ht="38.25" x14ac:dyDescent="0.2">
      <c r="A13" s="4" t="s">
        <v>5</v>
      </c>
      <c r="B13" s="88" t="s">
        <v>98</v>
      </c>
      <c r="C13" s="55" t="s">
        <v>0</v>
      </c>
      <c r="D13" s="89" t="s">
        <v>119</v>
      </c>
      <c r="E13" s="99">
        <v>4.4999999999999997E-3</v>
      </c>
      <c r="F13" s="72">
        <v>0</v>
      </c>
      <c r="G13" s="42">
        <f t="shared" si="0"/>
        <v>0</v>
      </c>
      <c r="H13" s="1"/>
      <c r="I13" s="1"/>
    </row>
    <row r="14" spans="1:9" ht="25.5" x14ac:dyDescent="0.2">
      <c r="A14" s="4" t="s">
        <v>35</v>
      </c>
      <c r="B14" s="88" t="s">
        <v>34</v>
      </c>
      <c r="C14" s="55" t="s">
        <v>28</v>
      </c>
      <c r="D14" s="89" t="s">
        <v>117</v>
      </c>
      <c r="E14" s="99">
        <v>15</v>
      </c>
      <c r="F14" s="72">
        <v>0</v>
      </c>
      <c r="G14" s="42">
        <f t="shared" si="0"/>
        <v>0</v>
      </c>
      <c r="H14" s="1"/>
      <c r="I14" s="1"/>
    </row>
    <row r="15" spans="1:9" ht="25.5" x14ac:dyDescent="0.2">
      <c r="A15" s="4" t="s">
        <v>210</v>
      </c>
      <c r="B15" s="88" t="s">
        <v>211</v>
      </c>
      <c r="C15" s="55" t="s">
        <v>20</v>
      </c>
      <c r="D15" s="89" t="s">
        <v>120</v>
      </c>
      <c r="E15" s="99">
        <v>15.75</v>
      </c>
      <c r="F15" s="72">
        <v>0</v>
      </c>
      <c r="G15" s="42">
        <f t="shared" si="0"/>
        <v>0</v>
      </c>
      <c r="H15" s="1"/>
      <c r="I15" s="1"/>
    </row>
    <row r="16" spans="1:9" ht="51" x14ac:dyDescent="0.2">
      <c r="A16" s="4" t="s">
        <v>38</v>
      </c>
      <c r="B16" s="93" t="s">
        <v>39</v>
      </c>
      <c r="C16" s="55" t="s">
        <v>28</v>
      </c>
      <c r="D16" s="89" t="s">
        <v>117</v>
      </c>
      <c r="E16" s="99">
        <v>15</v>
      </c>
      <c r="F16" s="72">
        <v>0</v>
      </c>
      <c r="G16" s="42">
        <f t="shared" si="0"/>
        <v>0</v>
      </c>
      <c r="H16" s="1"/>
      <c r="I16" s="1"/>
    </row>
    <row r="17" spans="1:9" ht="25.5" x14ac:dyDescent="0.2">
      <c r="A17" s="4" t="s">
        <v>42</v>
      </c>
      <c r="B17" s="93" t="s">
        <v>41</v>
      </c>
      <c r="C17" s="55" t="s">
        <v>40</v>
      </c>
      <c r="D17" s="89" t="s">
        <v>121</v>
      </c>
      <c r="E17" s="99">
        <v>0.15</v>
      </c>
      <c r="F17" s="72">
        <v>0</v>
      </c>
      <c r="G17" s="42">
        <f t="shared" si="0"/>
        <v>0</v>
      </c>
      <c r="H17" s="1"/>
      <c r="I17" s="1"/>
    </row>
    <row r="18" spans="1:9" ht="25.5" x14ac:dyDescent="0.2">
      <c r="A18" s="4" t="s">
        <v>36</v>
      </c>
      <c r="B18" s="88" t="s">
        <v>37</v>
      </c>
      <c r="C18" s="55" t="s">
        <v>20</v>
      </c>
      <c r="D18" s="89" t="s">
        <v>122</v>
      </c>
      <c r="E18" s="95">
        <v>15</v>
      </c>
      <c r="F18" s="72">
        <v>0</v>
      </c>
      <c r="G18" s="42">
        <f t="shared" si="0"/>
        <v>0</v>
      </c>
      <c r="H18" s="1"/>
      <c r="I18" s="1"/>
    </row>
    <row r="19" spans="1:9" ht="25.5" x14ac:dyDescent="0.2">
      <c r="A19" s="4" t="s">
        <v>2</v>
      </c>
      <c r="B19" s="88" t="s">
        <v>99</v>
      </c>
      <c r="C19" s="55" t="s">
        <v>21</v>
      </c>
      <c r="D19" s="89" t="s">
        <v>123</v>
      </c>
      <c r="E19" s="99">
        <v>3</v>
      </c>
      <c r="F19" s="72">
        <v>0</v>
      </c>
      <c r="G19" s="42">
        <f t="shared" si="0"/>
        <v>0</v>
      </c>
      <c r="H19" s="1"/>
      <c r="I19" s="1"/>
    </row>
    <row r="20" spans="1:9" ht="25.5" x14ac:dyDescent="0.2">
      <c r="A20" s="4" t="s">
        <v>43</v>
      </c>
      <c r="B20" s="88" t="s">
        <v>44</v>
      </c>
      <c r="C20" s="55" t="s">
        <v>21</v>
      </c>
      <c r="D20" s="89" t="s">
        <v>123</v>
      </c>
      <c r="E20" s="55">
        <v>3</v>
      </c>
      <c r="F20" s="72">
        <v>0</v>
      </c>
      <c r="G20" s="42">
        <f t="shared" si="0"/>
        <v>0</v>
      </c>
      <c r="H20" s="1"/>
      <c r="I20" s="1"/>
    </row>
    <row r="21" spans="1:9" ht="72" x14ac:dyDescent="0.2">
      <c r="A21" s="136" t="s">
        <v>81</v>
      </c>
      <c r="B21" s="137" t="s">
        <v>241</v>
      </c>
      <c r="C21" s="138" t="s">
        <v>28</v>
      </c>
      <c r="D21" s="139" t="s">
        <v>117</v>
      </c>
      <c r="E21" s="142">
        <v>15</v>
      </c>
      <c r="F21" s="140">
        <v>0</v>
      </c>
      <c r="G21" s="141">
        <f>E21*F21</f>
        <v>0</v>
      </c>
      <c r="H21" s="1"/>
      <c r="I21" s="1"/>
    </row>
    <row r="22" spans="1:9" ht="72" x14ac:dyDescent="0.2">
      <c r="A22" s="136" t="s">
        <v>81</v>
      </c>
      <c r="B22" s="137" t="s">
        <v>242</v>
      </c>
      <c r="C22" s="138" t="s">
        <v>28</v>
      </c>
      <c r="D22" s="139" t="s">
        <v>117</v>
      </c>
      <c r="E22" s="142">
        <v>15</v>
      </c>
      <c r="F22" s="140">
        <v>0</v>
      </c>
      <c r="G22" s="141">
        <f t="shared" ref="G22:G23" si="1">E22*F22</f>
        <v>0</v>
      </c>
      <c r="H22" s="1"/>
      <c r="I22" s="1"/>
    </row>
    <row r="23" spans="1:9" ht="72" x14ac:dyDescent="0.2">
      <c r="A23" s="136" t="s">
        <v>81</v>
      </c>
      <c r="B23" s="137" t="s">
        <v>243</v>
      </c>
      <c r="C23" s="138" t="s">
        <v>28</v>
      </c>
      <c r="D23" s="139" t="s">
        <v>117</v>
      </c>
      <c r="E23" s="142">
        <v>15</v>
      </c>
      <c r="F23" s="140">
        <v>0</v>
      </c>
      <c r="G23" s="141">
        <f t="shared" si="1"/>
        <v>0</v>
      </c>
      <c r="H23" s="1"/>
      <c r="I23" s="1"/>
    </row>
    <row r="24" spans="1:9" x14ac:dyDescent="0.2">
      <c r="A24" s="108"/>
      <c r="B24" s="97"/>
      <c r="C24" s="90"/>
      <c r="D24" s="91"/>
      <c r="E24" s="96"/>
      <c r="F24" s="92"/>
      <c r="G24" s="98"/>
      <c r="H24" s="1"/>
      <c r="I24" s="1"/>
    </row>
    <row r="25" spans="1:9" x14ac:dyDescent="0.2">
      <c r="A25" s="109" t="s">
        <v>32</v>
      </c>
      <c r="B25" s="93" t="s">
        <v>83</v>
      </c>
      <c r="C25" s="64" t="s">
        <v>33</v>
      </c>
      <c r="D25" s="94">
        <v>1</v>
      </c>
      <c r="E25" s="95">
        <v>1</v>
      </c>
      <c r="F25" s="70">
        <v>0</v>
      </c>
      <c r="G25" s="100">
        <f>E25*F25</f>
        <v>0</v>
      </c>
      <c r="H25" s="1"/>
      <c r="I25" s="1"/>
    </row>
    <row r="26" spans="1:9" ht="25.5" x14ac:dyDescent="0.2">
      <c r="A26" s="109" t="s">
        <v>32</v>
      </c>
      <c r="B26" s="93" t="s">
        <v>84</v>
      </c>
      <c r="C26" s="64" t="s">
        <v>33</v>
      </c>
      <c r="D26" s="94">
        <v>1</v>
      </c>
      <c r="E26" s="95">
        <v>1</v>
      </c>
      <c r="F26" s="70">
        <v>0</v>
      </c>
      <c r="G26" s="100">
        <f>E26*F26</f>
        <v>0</v>
      </c>
      <c r="H26" s="1"/>
      <c r="I26" s="1"/>
    </row>
    <row r="27" spans="1:9" x14ac:dyDescent="0.2">
      <c r="A27" s="109" t="s">
        <v>32</v>
      </c>
      <c r="B27" s="93" t="s">
        <v>6</v>
      </c>
      <c r="C27" s="64" t="s">
        <v>33</v>
      </c>
      <c r="D27" s="94">
        <v>1</v>
      </c>
      <c r="E27" s="95">
        <v>1</v>
      </c>
      <c r="F27" s="70">
        <v>0</v>
      </c>
      <c r="G27" s="100">
        <f>E27*F27</f>
        <v>0</v>
      </c>
      <c r="H27" s="1"/>
      <c r="I27" s="1"/>
    </row>
    <row r="28" spans="1:9" ht="13.5" thickBot="1" x14ac:dyDescent="0.25">
      <c r="A28" s="110" t="s">
        <v>32</v>
      </c>
      <c r="B28" s="101" t="s">
        <v>7</v>
      </c>
      <c r="C28" s="102" t="s">
        <v>33</v>
      </c>
      <c r="D28" s="103">
        <v>1</v>
      </c>
      <c r="E28" s="104">
        <v>1</v>
      </c>
      <c r="F28" s="73">
        <v>0</v>
      </c>
      <c r="G28" s="105">
        <f>E28*F28</f>
        <v>0</v>
      </c>
      <c r="H28" s="1"/>
      <c r="I28" s="1"/>
    </row>
    <row r="29" spans="1:9" s="5" customFormat="1" ht="15.75" thickBot="1" x14ac:dyDescent="0.3">
      <c r="A29" s="111"/>
      <c r="B29" s="112" t="s">
        <v>52</v>
      </c>
      <c r="C29" s="113"/>
      <c r="D29" s="114"/>
      <c r="E29" s="74"/>
      <c r="F29" s="75"/>
      <c r="G29" s="76">
        <f>SUM(G8:G28)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6" zoomScaleNormal="100" workbookViewId="0">
      <selection activeCell="A21" sqref="A21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72</v>
      </c>
    </row>
    <row r="2" spans="1:7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67</v>
      </c>
      <c r="B3" s="116" t="s">
        <v>105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70</v>
      </c>
      <c r="B4" s="151" t="s">
        <v>215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5" t="s">
        <v>234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45</v>
      </c>
      <c r="C7" s="162" t="s">
        <v>24</v>
      </c>
      <c r="D7" s="165" t="s">
        <v>48</v>
      </c>
      <c r="E7" s="166" t="s">
        <v>66</v>
      </c>
      <c r="F7" s="167" t="s">
        <v>14</v>
      </c>
      <c r="G7" s="168" t="s">
        <v>19</v>
      </c>
    </row>
    <row r="8" spans="1:7" x14ac:dyDescent="0.2">
      <c r="A8" s="36"/>
      <c r="B8" s="117" t="s">
        <v>86</v>
      </c>
      <c r="C8" s="118"/>
      <c r="D8" s="172"/>
      <c r="E8" s="173"/>
      <c r="F8" s="174"/>
      <c r="G8" s="175"/>
    </row>
    <row r="9" spans="1:7" ht="25.5" x14ac:dyDescent="0.2">
      <c r="A9" s="4">
        <v>1</v>
      </c>
      <c r="B9" s="163" t="s">
        <v>148</v>
      </c>
      <c r="C9" s="164" t="s">
        <v>212</v>
      </c>
      <c r="D9" s="176" t="s">
        <v>149</v>
      </c>
      <c r="E9" s="40">
        <v>20</v>
      </c>
      <c r="F9" s="46">
        <v>0</v>
      </c>
      <c r="G9" s="42">
        <f t="shared" ref="G9" si="0">E9*F9</f>
        <v>0</v>
      </c>
    </row>
    <row r="10" spans="1:7" x14ac:dyDescent="0.2">
      <c r="A10" s="145"/>
      <c r="B10" s="143" t="s">
        <v>71</v>
      </c>
      <c r="C10" s="146"/>
      <c r="D10" s="177"/>
      <c r="E10" s="37"/>
      <c r="F10" s="43"/>
      <c r="G10" s="44"/>
    </row>
    <row r="11" spans="1:7" ht="51" x14ac:dyDescent="0.2">
      <c r="A11" s="4">
        <v>2</v>
      </c>
      <c r="B11" s="144" t="s">
        <v>216</v>
      </c>
      <c r="C11" s="147" t="s">
        <v>87</v>
      </c>
      <c r="D11" s="176" t="s">
        <v>239</v>
      </c>
      <c r="E11" s="40">
        <v>11</v>
      </c>
      <c r="F11" s="46">
        <v>0</v>
      </c>
      <c r="G11" s="42">
        <f>E11*F11</f>
        <v>0</v>
      </c>
    </row>
    <row r="12" spans="1:7" ht="38.25" x14ac:dyDescent="0.2">
      <c r="A12" s="4">
        <v>3</v>
      </c>
      <c r="B12" s="189" t="s">
        <v>235</v>
      </c>
      <c r="C12" s="147" t="s">
        <v>87</v>
      </c>
      <c r="D12" s="176">
        <v>6</v>
      </c>
      <c r="E12" s="40">
        <v>6</v>
      </c>
      <c r="F12" s="46">
        <v>0</v>
      </c>
      <c r="G12" s="42">
        <f t="shared" ref="G12:G14" si="1">E12*F12</f>
        <v>0</v>
      </c>
    </row>
    <row r="13" spans="1:7" ht="38.25" x14ac:dyDescent="0.2">
      <c r="A13" s="4">
        <v>4</v>
      </c>
      <c r="B13" s="144" t="s">
        <v>236</v>
      </c>
      <c r="C13" s="147" t="s">
        <v>87</v>
      </c>
      <c r="D13" s="176">
        <v>11</v>
      </c>
      <c r="E13" s="40">
        <v>11</v>
      </c>
      <c r="F13" s="46">
        <v>0</v>
      </c>
      <c r="G13" s="42">
        <f t="shared" si="1"/>
        <v>0</v>
      </c>
    </row>
    <row r="14" spans="1:7" ht="38.25" x14ac:dyDescent="0.2">
      <c r="A14" s="4">
        <v>5</v>
      </c>
      <c r="B14" s="144" t="s">
        <v>237</v>
      </c>
      <c r="C14" s="147" t="s">
        <v>87</v>
      </c>
      <c r="D14" s="176">
        <v>7</v>
      </c>
      <c r="E14" s="40">
        <v>7</v>
      </c>
      <c r="F14" s="46">
        <v>0</v>
      </c>
      <c r="G14" s="42">
        <f t="shared" si="1"/>
        <v>0</v>
      </c>
    </row>
    <row r="15" spans="1:7" x14ac:dyDescent="0.2">
      <c r="A15" s="145"/>
      <c r="B15" s="143" t="s">
        <v>147</v>
      </c>
      <c r="C15" s="146"/>
      <c r="D15" s="177"/>
      <c r="E15" s="37"/>
      <c r="F15" s="43"/>
      <c r="G15" s="44"/>
    </row>
    <row r="16" spans="1:7" x14ac:dyDescent="0.2">
      <c r="A16" s="4">
        <v>6</v>
      </c>
      <c r="B16" s="144" t="s">
        <v>150</v>
      </c>
      <c r="C16" s="147" t="s">
        <v>154</v>
      </c>
      <c r="D16" s="176" t="s">
        <v>155</v>
      </c>
      <c r="E16" s="40">
        <v>17</v>
      </c>
      <c r="F16" s="46">
        <v>0</v>
      </c>
      <c r="G16" s="42">
        <f t="shared" ref="G16:G20" si="2">E16*F16</f>
        <v>0</v>
      </c>
    </row>
    <row r="17" spans="1:7" x14ac:dyDescent="0.2">
      <c r="A17" s="4">
        <v>7</v>
      </c>
      <c r="B17" s="144" t="s">
        <v>151</v>
      </c>
      <c r="C17" s="147" t="s">
        <v>154</v>
      </c>
      <c r="D17" s="176" t="s">
        <v>156</v>
      </c>
      <c r="E17" s="40">
        <v>36</v>
      </c>
      <c r="F17" s="46">
        <v>0</v>
      </c>
      <c r="G17" s="42">
        <f t="shared" si="2"/>
        <v>0</v>
      </c>
    </row>
    <row r="18" spans="1:7" x14ac:dyDescent="0.2">
      <c r="A18" s="4">
        <v>8</v>
      </c>
      <c r="B18" s="144" t="s">
        <v>152</v>
      </c>
      <c r="C18" s="147" t="s">
        <v>154</v>
      </c>
      <c r="D18" s="176" t="s">
        <v>157</v>
      </c>
      <c r="E18" s="40">
        <v>48</v>
      </c>
      <c r="F18" s="46">
        <v>0</v>
      </c>
      <c r="G18" s="42">
        <f t="shared" si="2"/>
        <v>0</v>
      </c>
    </row>
    <row r="19" spans="1:7" x14ac:dyDescent="0.2">
      <c r="A19" s="4">
        <v>9</v>
      </c>
      <c r="B19" s="144" t="s">
        <v>238</v>
      </c>
      <c r="C19" s="147" t="s">
        <v>154</v>
      </c>
      <c r="D19" s="176" t="s">
        <v>158</v>
      </c>
      <c r="E19" s="40">
        <v>25</v>
      </c>
      <c r="F19" s="46">
        <v>0</v>
      </c>
      <c r="G19" s="42">
        <f t="shared" si="2"/>
        <v>0</v>
      </c>
    </row>
    <row r="20" spans="1:7" ht="39" thickBot="1" x14ac:dyDescent="0.25">
      <c r="A20" s="119">
        <v>10</v>
      </c>
      <c r="B20" s="150" t="s">
        <v>153</v>
      </c>
      <c r="C20" s="148" t="s">
        <v>154</v>
      </c>
      <c r="D20" s="178" t="s">
        <v>159</v>
      </c>
      <c r="E20" s="179">
        <v>90</v>
      </c>
      <c r="F20" s="180">
        <v>0</v>
      </c>
      <c r="G20" s="181">
        <f t="shared" si="2"/>
        <v>0</v>
      </c>
    </row>
    <row r="21" spans="1:7" x14ac:dyDescent="0.2">
      <c r="A21" s="47"/>
      <c r="B21" s="48" t="s">
        <v>25</v>
      </c>
      <c r="C21" s="49"/>
      <c r="D21" s="49"/>
      <c r="E21" s="169"/>
      <c r="F21" s="170"/>
      <c r="G21" s="171">
        <f>SUM(G9:G20)</f>
        <v>0</v>
      </c>
    </row>
    <row r="22" spans="1:7" x14ac:dyDescent="0.2">
      <c r="A22" s="39"/>
      <c r="B22" s="54" t="s">
        <v>26</v>
      </c>
      <c r="C22" s="55"/>
      <c r="D22" s="56">
        <v>0.05</v>
      </c>
      <c r="E22" s="41"/>
      <c r="F22" s="46"/>
      <c r="G22" s="57">
        <f>0.05*G21</f>
        <v>0</v>
      </c>
    </row>
    <row r="23" spans="1:7" s="5" customFormat="1" ht="15.75" thickBot="1" x14ac:dyDescent="0.3">
      <c r="A23" s="77"/>
      <c r="B23" s="78" t="s">
        <v>46</v>
      </c>
      <c r="C23" s="79"/>
      <c r="D23" s="79"/>
      <c r="E23" s="80"/>
      <c r="F23" s="81"/>
      <c r="G23" s="82">
        <f>SUM(G21:G22)</f>
        <v>0</v>
      </c>
    </row>
    <row r="24" spans="1:7" ht="13.5" thickBot="1" x14ac:dyDescent="0.25">
      <c r="E24" s="58"/>
    </row>
    <row r="25" spans="1:7" s="122" customFormat="1" x14ac:dyDescent="0.2">
      <c r="A25" s="120" t="s">
        <v>23</v>
      </c>
      <c r="B25" s="33" t="s">
        <v>15</v>
      </c>
      <c r="C25" s="121" t="s">
        <v>12</v>
      </c>
      <c r="D25" s="121" t="s">
        <v>48</v>
      </c>
      <c r="E25" s="3" t="s">
        <v>11</v>
      </c>
      <c r="F25" s="3" t="s">
        <v>13</v>
      </c>
      <c r="G25" s="34" t="s">
        <v>19</v>
      </c>
    </row>
    <row r="26" spans="1:7" s="122" customFormat="1" x14ac:dyDescent="0.2">
      <c r="A26" s="4" t="s">
        <v>27</v>
      </c>
      <c r="B26" s="123" t="s">
        <v>47</v>
      </c>
      <c r="C26" s="124"/>
      <c r="D26" s="124"/>
      <c r="E26" s="50"/>
      <c r="F26" s="50"/>
      <c r="G26" s="125"/>
    </row>
    <row r="27" spans="1:7" x14ac:dyDescent="0.2">
      <c r="A27" s="145"/>
      <c r="B27" s="184" t="s">
        <v>162</v>
      </c>
      <c r="C27" s="62"/>
      <c r="D27" s="62"/>
      <c r="E27" s="63"/>
      <c r="F27" s="63"/>
      <c r="G27" s="185"/>
    </row>
    <row r="28" spans="1:7" ht="25.5" x14ac:dyDescent="0.2">
      <c r="A28" s="39">
        <v>1</v>
      </c>
      <c r="B28" s="66" t="s">
        <v>163</v>
      </c>
      <c r="C28" s="45" t="s">
        <v>30</v>
      </c>
      <c r="D28" s="67" t="s">
        <v>217</v>
      </c>
      <c r="E28" s="55">
        <v>0.108</v>
      </c>
      <c r="F28" s="186">
        <v>0</v>
      </c>
      <c r="G28" s="42">
        <f t="shared" ref="G28" si="3">E28*F28</f>
        <v>0</v>
      </c>
    </row>
    <row r="29" spans="1:7" s="122" customFormat="1" x14ac:dyDescent="0.2">
      <c r="A29" s="126"/>
      <c r="B29" s="127" t="s">
        <v>88</v>
      </c>
      <c r="C29" s="62"/>
      <c r="D29" s="68"/>
      <c r="E29" s="63"/>
      <c r="F29" s="71"/>
      <c r="G29" s="69"/>
    </row>
    <row r="30" spans="1:7" s="122" customFormat="1" x14ac:dyDescent="0.2">
      <c r="A30" s="4">
        <v>2</v>
      </c>
      <c r="B30" s="149" t="s">
        <v>93</v>
      </c>
      <c r="C30" s="45" t="s">
        <v>22</v>
      </c>
      <c r="D30" s="67" t="s">
        <v>164</v>
      </c>
      <c r="E30" s="64">
        <v>6</v>
      </c>
      <c r="F30" s="46">
        <v>0</v>
      </c>
      <c r="G30" s="42">
        <f t="shared" ref="G30:G37" si="4">E30*F30</f>
        <v>0</v>
      </c>
    </row>
    <row r="31" spans="1:7" s="122" customFormat="1" x14ac:dyDescent="0.2">
      <c r="A31" s="4">
        <v>3</v>
      </c>
      <c r="B31" s="66" t="s">
        <v>89</v>
      </c>
      <c r="C31" s="45" t="s">
        <v>22</v>
      </c>
      <c r="D31" s="67" t="s">
        <v>165</v>
      </c>
      <c r="E31" s="55">
        <v>0.8</v>
      </c>
      <c r="F31" s="70">
        <v>0</v>
      </c>
      <c r="G31" s="42">
        <f t="shared" si="4"/>
        <v>0</v>
      </c>
    </row>
    <row r="32" spans="1:7" s="122" customFormat="1" ht="25.5" x14ac:dyDescent="0.2">
      <c r="A32" s="4">
        <v>4</v>
      </c>
      <c r="B32" s="54" t="s">
        <v>94</v>
      </c>
      <c r="C32" s="45" t="s">
        <v>28</v>
      </c>
      <c r="D32" s="67" t="s">
        <v>166</v>
      </c>
      <c r="E32" s="55">
        <v>60</v>
      </c>
      <c r="F32" s="72">
        <v>0</v>
      </c>
      <c r="G32" s="42">
        <f t="shared" si="4"/>
        <v>0</v>
      </c>
    </row>
    <row r="33" spans="1:7" s="122" customFormat="1" x14ac:dyDescent="0.2">
      <c r="A33" s="4">
        <v>5</v>
      </c>
      <c r="B33" s="66" t="s">
        <v>213</v>
      </c>
      <c r="C33" s="45" t="s">
        <v>28</v>
      </c>
      <c r="D33" s="67" t="s">
        <v>166</v>
      </c>
      <c r="E33" s="55">
        <v>60</v>
      </c>
      <c r="F33" s="72">
        <v>0</v>
      </c>
      <c r="G33" s="42">
        <f t="shared" si="4"/>
        <v>0</v>
      </c>
    </row>
    <row r="34" spans="1:7" s="122" customFormat="1" x14ac:dyDescent="0.2">
      <c r="A34" s="4">
        <v>6</v>
      </c>
      <c r="B34" s="66" t="s">
        <v>49</v>
      </c>
      <c r="C34" s="45" t="s">
        <v>29</v>
      </c>
      <c r="D34" s="67" t="s">
        <v>167</v>
      </c>
      <c r="E34" s="55">
        <v>36</v>
      </c>
      <c r="F34" s="72">
        <v>0</v>
      </c>
      <c r="G34" s="42">
        <f t="shared" si="4"/>
        <v>0</v>
      </c>
    </row>
    <row r="35" spans="1:7" s="122" customFormat="1" ht="25.5" x14ac:dyDescent="0.2">
      <c r="A35" s="4">
        <v>7</v>
      </c>
      <c r="B35" s="66" t="s">
        <v>90</v>
      </c>
      <c r="C35" s="45" t="s">
        <v>91</v>
      </c>
      <c r="D35" s="67" t="s">
        <v>168</v>
      </c>
      <c r="E35" s="55">
        <v>21</v>
      </c>
      <c r="F35" s="72">
        <v>0</v>
      </c>
      <c r="G35" s="42">
        <f t="shared" si="4"/>
        <v>0</v>
      </c>
    </row>
    <row r="36" spans="1:7" x14ac:dyDescent="0.2">
      <c r="A36" s="39">
        <v>8</v>
      </c>
      <c r="B36" s="66" t="s">
        <v>100</v>
      </c>
      <c r="C36" s="45" t="s">
        <v>29</v>
      </c>
      <c r="D36" s="67" t="s">
        <v>170</v>
      </c>
      <c r="E36" s="55">
        <v>24.2</v>
      </c>
      <c r="F36" s="72">
        <v>0</v>
      </c>
      <c r="G36" s="42">
        <f t="shared" si="4"/>
        <v>0</v>
      </c>
    </row>
    <row r="37" spans="1:7" s="122" customFormat="1" x14ac:dyDescent="0.2">
      <c r="A37" s="4">
        <v>9</v>
      </c>
      <c r="B37" s="66" t="s">
        <v>50</v>
      </c>
      <c r="C37" s="45" t="s">
        <v>22</v>
      </c>
      <c r="D37" s="67" t="s">
        <v>171</v>
      </c>
      <c r="E37" s="55">
        <v>6.6000000000000003E-2</v>
      </c>
      <c r="F37" s="72">
        <v>0</v>
      </c>
      <c r="G37" s="42">
        <f t="shared" si="4"/>
        <v>0</v>
      </c>
    </row>
    <row r="38" spans="1:7" s="122" customFormat="1" x14ac:dyDescent="0.2">
      <c r="A38" s="4">
        <v>10</v>
      </c>
      <c r="B38" s="66" t="s">
        <v>101</v>
      </c>
      <c r="C38" s="45" t="s">
        <v>21</v>
      </c>
      <c r="D38" s="67" t="s">
        <v>172</v>
      </c>
      <c r="E38" s="55">
        <v>0.88</v>
      </c>
      <c r="F38" s="72">
        <v>0</v>
      </c>
      <c r="G38" s="42">
        <f>E38*F38</f>
        <v>0</v>
      </c>
    </row>
    <row r="39" spans="1:7" s="122" customFormat="1" x14ac:dyDescent="0.2">
      <c r="A39" s="4">
        <v>11</v>
      </c>
      <c r="B39" s="66" t="s">
        <v>92</v>
      </c>
      <c r="C39" s="45" t="s">
        <v>30</v>
      </c>
      <c r="D39" s="67" t="s">
        <v>169</v>
      </c>
      <c r="E39" s="55">
        <v>4000</v>
      </c>
      <c r="F39" s="70">
        <v>0</v>
      </c>
      <c r="G39" s="42">
        <f>E39*F39</f>
        <v>0</v>
      </c>
    </row>
    <row r="40" spans="1:7" s="122" customFormat="1" x14ac:dyDescent="0.2">
      <c r="A40" s="126"/>
      <c r="B40" s="127" t="s">
        <v>73</v>
      </c>
      <c r="C40" s="62"/>
      <c r="D40" s="68"/>
      <c r="E40" s="63"/>
      <c r="F40" s="71"/>
      <c r="G40" s="69"/>
    </row>
    <row r="41" spans="1:7" s="122" customFormat="1" x14ac:dyDescent="0.2">
      <c r="A41" s="4">
        <v>12</v>
      </c>
      <c r="B41" s="129" t="s">
        <v>74</v>
      </c>
      <c r="C41" s="45" t="s">
        <v>22</v>
      </c>
      <c r="D41" s="67" t="s">
        <v>173</v>
      </c>
      <c r="E41" s="55">
        <v>0.7</v>
      </c>
      <c r="F41" s="70">
        <v>0</v>
      </c>
      <c r="G41" s="42">
        <f t="shared" ref="G41:G47" si="5">E41*F41</f>
        <v>0</v>
      </c>
    </row>
    <row r="42" spans="1:7" s="122" customFormat="1" x14ac:dyDescent="0.2">
      <c r="A42" s="4">
        <v>13</v>
      </c>
      <c r="B42" s="128" t="s">
        <v>78</v>
      </c>
      <c r="C42" s="45" t="s">
        <v>22</v>
      </c>
      <c r="D42" s="67" t="s">
        <v>174</v>
      </c>
      <c r="E42" s="64">
        <v>3.5</v>
      </c>
      <c r="F42" s="46">
        <v>0</v>
      </c>
      <c r="G42" s="42">
        <f t="shared" si="5"/>
        <v>0</v>
      </c>
    </row>
    <row r="43" spans="1:7" s="122" customFormat="1" ht="25.5" x14ac:dyDescent="0.2">
      <c r="A43" s="4">
        <v>14</v>
      </c>
      <c r="B43" s="130" t="s">
        <v>75</v>
      </c>
      <c r="C43" s="45" t="s">
        <v>28</v>
      </c>
      <c r="D43" s="67" t="s">
        <v>175</v>
      </c>
      <c r="E43" s="55">
        <v>105</v>
      </c>
      <c r="F43" s="72">
        <v>0</v>
      </c>
      <c r="G43" s="42">
        <f t="shared" si="5"/>
        <v>0</v>
      </c>
    </row>
    <row r="44" spans="1:7" s="122" customFormat="1" x14ac:dyDescent="0.2">
      <c r="A44" s="4">
        <v>15</v>
      </c>
      <c r="B44" s="129" t="s">
        <v>1</v>
      </c>
      <c r="C44" s="45" t="s">
        <v>28</v>
      </c>
      <c r="D44" s="67" t="s">
        <v>175</v>
      </c>
      <c r="E44" s="55">
        <v>105</v>
      </c>
      <c r="F44" s="72">
        <v>0</v>
      </c>
      <c r="G44" s="42">
        <f t="shared" si="5"/>
        <v>0</v>
      </c>
    </row>
    <row r="45" spans="1:7" s="122" customFormat="1" x14ac:dyDescent="0.2">
      <c r="A45" s="4">
        <v>16</v>
      </c>
      <c r="B45" s="129" t="s">
        <v>49</v>
      </c>
      <c r="C45" s="45" t="s">
        <v>29</v>
      </c>
      <c r="D45" s="67" t="s">
        <v>176</v>
      </c>
      <c r="E45" s="55">
        <v>63</v>
      </c>
      <c r="F45" s="72">
        <v>0</v>
      </c>
      <c r="G45" s="42">
        <f t="shared" si="5"/>
        <v>0</v>
      </c>
    </row>
    <row r="46" spans="1:7" x14ac:dyDescent="0.2">
      <c r="A46" s="39">
        <v>17</v>
      </c>
      <c r="B46" s="66" t="s">
        <v>76</v>
      </c>
      <c r="C46" s="45" t="s">
        <v>29</v>
      </c>
      <c r="D46" s="67" t="s">
        <v>124</v>
      </c>
      <c r="E46" s="55">
        <v>63.8</v>
      </c>
      <c r="F46" s="72">
        <v>0</v>
      </c>
      <c r="G46" s="42">
        <f t="shared" si="5"/>
        <v>0</v>
      </c>
    </row>
    <row r="47" spans="1:7" x14ac:dyDescent="0.2">
      <c r="A47" s="39">
        <v>18</v>
      </c>
      <c r="B47" s="66" t="s">
        <v>50</v>
      </c>
      <c r="C47" s="45" t="s">
        <v>22</v>
      </c>
      <c r="D47" s="67" t="s">
        <v>125</v>
      </c>
      <c r="E47" s="55">
        <v>0.17399999999999999</v>
      </c>
      <c r="F47" s="72">
        <v>0</v>
      </c>
      <c r="G47" s="42">
        <f t="shared" si="5"/>
        <v>0</v>
      </c>
    </row>
    <row r="48" spans="1:7" s="122" customFormat="1" x14ac:dyDescent="0.2">
      <c r="A48" s="4">
        <v>19</v>
      </c>
      <c r="B48" s="129" t="s">
        <v>101</v>
      </c>
      <c r="C48" s="45" t="s">
        <v>21</v>
      </c>
      <c r="D48" s="67" t="s">
        <v>126</v>
      </c>
      <c r="E48" s="55">
        <v>2.3199999999999998</v>
      </c>
      <c r="F48" s="72">
        <v>0</v>
      </c>
      <c r="G48" s="42">
        <f>E48*F48</f>
        <v>0</v>
      </c>
    </row>
    <row r="49" spans="1:7" s="122" customFormat="1" x14ac:dyDescent="0.2">
      <c r="A49" s="4">
        <v>20</v>
      </c>
      <c r="B49" s="129" t="s">
        <v>77</v>
      </c>
      <c r="C49" s="45" t="s">
        <v>30</v>
      </c>
      <c r="D49" s="67" t="s">
        <v>177</v>
      </c>
      <c r="E49" s="55">
        <v>3500</v>
      </c>
      <c r="F49" s="70">
        <v>0</v>
      </c>
      <c r="G49" s="42">
        <f>E49*F49</f>
        <v>0</v>
      </c>
    </row>
    <row r="50" spans="1:7" x14ac:dyDescent="0.2">
      <c r="A50" s="183"/>
      <c r="B50" s="184" t="s">
        <v>160</v>
      </c>
      <c r="C50" s="62"/>
      <c r="D50" s="68"/>
      <c r="E50" s="63"/>
      <c r="F50" s="71"/>
      <c r="G50" s="69"/>
    </row>
    <row r="51" spans="1:7" ht="25.5" x14ac:dyDescent="0.2">
      <c r="A51" s="39">
        <v>21</v>
      </c>
      <c r="B51" s="149" t="s">
        <v>178</v>
      </c>
      <c r="C51" s="45" t="s">
        <v>21</v>
      </c>
      <c r="D51" s="67" t="s">
        <v>230</v>
      </c>
      <c r="E51" s="55">
        <v>17.28</v>
      </c>
      <c r="F51" s="72">
        <v>0</v>
      </c>
      <c r="G51" s="42">
        <f t="shared" ref="G51" si="6">E51*F51</f>
        <v>0</v>
      </c>
    </row>
    <row r="52" spans="1:7" x14ac:dyDescent="0.2">
      <c r="A52" s="39">
        <v>22</v>
      </c>
      <c r="B52" s="66" t="s">
        <v>161</v>
      </c>
      <c r="C52" s="45" t="s">
        <v>30</v>
      </c>
      <c r="D52" s="67" t="s">
        <v>231</v>
      </c>
      <c r="E52" s="55">
        <v>17280</v>
      </c>
      <c r="F52" s="70">
        <v>0</v>
      </c>
      <c r="G52" s="42">
        <f>E52*F52</f>
        <v>0</v>
      </c>
    </row>
    <row r="53" spans="1:7" x14ac:dyDescent="0.2">
      <c r="A53" s="183"/>
      <c r="B53" s="184" t="s">
        <v>179</v>
      </c>
      <c r="C53" s="62"/>
      <c r="D53" s="68"/>
      <c r="E53" s="63"/>
      <c r="F53" s="71"/>
      <c r="G53" s="69"/>
    </row>
    <row r="54" spans="1:7" ht="25.5" x14ac:dyDescent="0.2">
      <c r="A54" s="39">
        <v>23</v>
      </c>
      <c r="B54" s="190" t="s">
        <v>224</v>
      </c>
      <c r="C54" s="45" t="s">
        <v>28</v>
      </c>
      <c r="D54" s="182" t="s">
        <v>221</v>
      </c>
      <c r="E54" s="55">
        <v>190</v>
      </c>
      <c r="F54" s="72">
        <v>0</v>
      </c>
      <c r="G54" s="42">
        <f>E54*F54</f>
        <v>0</v>
      </c>
    </row>
    <row r="55" spans="1:7" x14ac:dyDescent="0.2">
      <c r="A55" s="39">
        <v>24</v>
      </c>
      <c r="B55" s="190" t="s">
        <v>218</v>
      </c>
      <c r="C55" s="45" t="s">
        <v>28</v>
      </c>
      <c r="D55" s="67" t="s">
        <v>225</v>
      </c>
      <c r="E55" s="55">
        <v>116</v>
      </c>
      <c r="F55" s="72">
        <v>0</v>
      </c>
      <c r="G55" s="42">
        <f t="shared" ref="G55:G57" si="7">E55*F55</f>
        <v>0</v>
      </c>
    </row>
    <row r="56" spans="1:7" ht="25.5" x14ac:dyDescent="0.2">
      <c r="A56" s="39">
        <v>25</v>
      </c>
      <c r="B56" s="190" t="s">
        <v>219</v>
      </c>
      <c r="C56" s="45" t="s">
        <v>29</v>
      </c>
      <c r="D56" s="67" t="s">
        <v>222</v>
      </c>
      <c r="E56" s="55">
        <v>474</v>
      </c>
      <c r="F56" s="72">
        <v>0</v>
      </c>
      <c r="G56" s="42">
        <f t="shared" si="7"/>
        <v>0</v>
      </c>
    </row>
    <row r="57" spans="1:7" x14ac:dyDescent="0.2">
      <c r="A57" s="39">
        <v>26</v>
      </c>
      <c r="B57" s="190" t="s">
        <v>220</v>
      </c>
      <c r="C57" s="45" t="s">
        <v>28</v>
      </c>
      <c r="D57" s="67" t="s">
        <v>223</v>
      </c>
      <c r="E57" s="55">
        <v>10</v>
      </c>
      <c r="F57" s="72">
        <v>0</v>
      </c>
      <c r="G57" s="42">
        <f t="shared" si="7"/>
        <v>0</v>
      </c>
    </row>
    <row r="58" spans="1:7" s="135" customFormat="1" ht="15.75" thickBot="1" x14ac:dyDescent="0.25">
      <c r="A58" s="131"/>
      <c r="B58" s="132" t="s">
        <v>51</v>
      </c>
      <c r="C58" s="133"/>
      <c r="D58" s="133"/>
      <c r="E58" s="79"/>
      <c r="F58" s="134"/>
      <c r="G58" s="82">
        <f>SUM(G27:G57)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Header>&amp;A</oddHeader>
    <oddFooter>Stránka &amp;P</oddFooter>
  </headerFooter>
  <rowBreaks count="1" manualBreakCount="1">
    <brk id="24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49" zoomScaleNormal="100" workbookViewId="0">
      <selection activeCell="B52" sqref="B52"/>
    </sheetView>
  </sheetViews>
  <sheetFormatPr defaultRowHeight="12.75" x14ac:dyDescent="0.2"/>
  <cols>
    <col min="1" max="1" width="12.28515625" style="2" customWidth="1"/>
    <col min="2" max="2" width="56.42578125" style="85" customWidth="1"/>
    <col min="3" max="3" width="10.5703125" style="2" customWidth="1"/>
    <col min="4" max="4" width="15" style="83" customWidth="1"/>
    <col min="5" max="5" width="10" style="2" customWidth="1"/>
    <col min="6" max="6" width="11.42578125" style="2" customWidth="1"/>
    <col min="7" max="7" width="11.42578125" style="84" customWidth="1"/>
    <col min="8" max="8" width="17" style="2" customWidth="1"/>
    <col min="9" max="9" width="17" style="84" customWidth="1"/>
    <col min="10" max="10" width="11.42578125" style="1" bestFit="1" customWidth="1"/>
    <col min="11" max="16384" width="9.140625" style="1"/>
  </cols>
  <sheetData>
    <row r="1" spans="1:9" ht="18.75" x14ac:dyDescent="0.2">
      <c r="B1" s="106" t="s">
        <v>64</v>
      </c>
    </row>
    <row r="2" spans="1:9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67</v>
      </c>
      <c r="B3" s="116" t="s">
        <v>105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70</v>
      </c>
      <c r="B4" s="151" t="s">
        <v>215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5" t="s">
        <v>234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7" t="s">
        <v>31</v>
      </c>
      <c r="B7" s="86" t="s">
        <v>16</v>
      </c>
      <c r="C7" s="59" t="s">
        <v>12</v>
      </c>
      <c r="D7" s="87" t="s">
        <v>48</v>
      </c>
      <c r="E7" s="60" t="s">
        <v>11</v>
      </c>
      <c r="F7" s="60" t="s">
        <v>13</v>
      </c>
      <c r="G7" s="61" t="s">
        <v>19</v>
      </c>
      <c r="H7" s="1"/>
      <c r="I7" s="1"/>
    </row>
    <row r="8" spans="1:9" x14ac:dyDescent="0.2">
      <c r="A8" s="108"/>
      <c r="B8" s="97" t="s">
        <v>196</v>
      </c>
      <c r="C8" s="90"/>
      <c r="D8" s="91"/>
      <c r="E8" s="187"/>
      <c r="F8" s="92"/>
      <c r="G8" s="188"/>
      <c r="H8" s="1"/>
      <c r="I8" s="1"/>
    </row>
    <row r="9" spans="1:9" ht="25.5" x14ac:dyDescent="0.2">
      <c r="A9" s="4" t="s">
        <v>197</v>
      </c>
      <c r="B9" s="88" t="s">
        <v>201</v>
      </c>
      <c r="C9" s="55" t="s">
        <v>20</v>
      </c>
      <c r="D9" s="89" t="s">
        <v>226</v>
      </c>
      <c r="E9" s="99">
        <v>216</v>
      </c>
      <c r="F9" s="72">
        <v>0</v>
      </c>
      <c r="G9" s="42">
        <f>E9*F9</f>
        <v>0</v>
      </c>
      <c r="H9" s="1"/>
      <c r="I9" s="1"/>
    </row>
    <row r="10" spans="1:9" x14ac:dyDescent="0.2">
      <c r="A10" s="4" t="s">
        <v>198</v>
      </c>
      <c r="B10" s="88" t="s">
        <v>202</v>
      </c>
      <c r="C10" s="55" t="s">
        <v>20</v>
      </c>
      <c r="D10" s="89" t="s">
        <v>226</v>
      </c>
      <c r="E10" s="99">
        <v>216</v>
      </c>
      <c r="F10" s="72">
        <v>0</v>
      </c>
      <c r="G10" s="42">
        <f t="shared" ref="G10:G13" si="0">E10*F10</f>
        <v>0</v>
      </c>
      <c r="H10" s="1"/>
      <c r="I10" s="1"/>
    </row>
    <row r="11" spans="1:9" ht="25.5" x14ac:dyDescent="0.2">
      <c r="A11" s="4" t="s">
        <v>199</v>
      </c>
      <c r="B11" s="88" t="s">
        <v>204</v>
      </c>
      <c r="C11" s="55" t="s">
        <v>20</v>
      </c>
      <c r="D11" s="89" t="s">
        <v>227</v>
      </c>
      <c r="E11" s="99">
        <v>432</v>
      </c>
      <c r="F11" s="72">
        <v>0</v>
      </c>
      <c r="G11" s="42">
        <f t="shared" si="0"/>
        <v>0</v>
      </c>
      <c r="H11" s="1"/>
      <c r="I11" s="1"/>
    </row>
    <row r="12" spans="1:9" x14ac:dyDescent="0.2">
      <c r="A12" s="4" t="s">
        <v>200</v>
      </c>
      <c r="B12" s="88" t="s">
        <v>203</v>
      </c>
      <c r="C12" s="55" t="s">
        <v>20</v>
      </c>
      <c r="D12" s="89" t="s">
        <v>226</v>
      </c>
      <c r="E12" s="99">
        <v>216</v>
      </c>
      <c r="F12" s="72">
        <v>0</v>
      </c>
      <c r="G12" s="42">
        <f t="shared" si="0"/>
        <v>0</v>
      </c>
      <c r="H12" s="1"/>
      <c r="I12" s="1"/>
    </row>
    <row r="13" spans="1:9" s="65" customFormat="1" x14ac:dyDescent="0.2">
      <c r="A13" s="109" t="s">
        <v>32</v>
      </c>
      <c r="B13" s="93" t="s">
        <v>3</v>
      </c>
      <c r="C13" s="64" t="s">
        <v>4</v>
      </c>
      <c r="D13" s="94" t="s">
        <v>228</v>
      </c>
      <c r="E13" s="95">
        <v>4</v>
      </c>
      <c r="F13" s="70">
        <v>0</v>
      </c>
      <c r="G13" s="100">
        <f t="shared" si="0"/>
        <v>0</v>
      </c>
    </row>
    <row r="14" spans="1:9" x14ac:dyDescent="0.2">
      <c r="A14" s="108"/>
      <c r="B14" s="97" t="s">
        <v>88</v>
      </c>
      <c r="C14" s="90"/>
      <c r="D14" s="91"/>
      <c r="E14" s="96"/>
      <c r="F14" s="92"/>
      <c r="G14" s="98"/>
      <c r="H14" s="1"/>
      <c r="I14" s="1"/>
    </row>
    <row r="15" spans="1:9" ht="51" x14ac:dyDescent="0.2">
      <c r="A15" s="109" t="s">
        <v>8</v>
      </c>
      <c r="B15" s="88" t="s">
        <v>68</v>
      </c>
      <c r="C15" s="55" t="s">
        <v>28</v>
      </c>
      <c r="D15" s="89" t="s">
        <v>188</v>
      </c>
      <c r="E15" s="99">
        <v>20</v>
      </c>
      <c r="F15" s="72">
        <v>0</v>
      </c>
      <c r="G15" s="42">
        <f t="shared" ref="G15:G25" si="1">E15*F15</f>
        <v>0</v>
      </c>
      <c r="H15" s="1"/>
      <c r="I15" s="1"/>
    </row>
    <row r="16" spans="1:9" ht="25.5" x14ac:dyDescent="0.2">
      <c r="A16" s="109" t="s">
        <v>95</v>
      </c>
      <c r="B16" s="88" t="s">
        <v>96</v>
      </c>
      <c r="C16" s="55" t="s">
        <v>28</v>
      </c>
      <c r="D16" s="89" t="s">
        <v>188</v>
      </c>
      <c r="E16" s="99">
        <v>20</v>
      </c>
      <c r="F16" s="72">
        <v>0</v>
      </c>
      <c r="G16" s="42">
        <f t="shared" si="1"/>
        <v>0</v>
      </c>
      <c r="H16" s="1"/>
      <c r="I16" s="1"/>
    </row>
    <row r="17" spans="1:9" ht="38.25" x14ac:dyDescent="0.2">
      <c r="A17" s="4" t="s">
        <v>5</v>
      </c>
      <c r="B17" s="88" t="s">
        <v>97</v>
      </c>
      <c r="C17" s="55" t="s">
        <v>0</v>
      </c>
      <c r="D17" s="89" t="s">
        <v>189</v>
      </c>
      <c r="E17" s="99">
        <v>8.0000000000000004E-4</v>
      </c>
      <c r="F17" s="72">
        <v>0</v>
      </c>
      <c r="G17" s="42">
        <f t="shared" si="1"/>
        <v>0</v>
      </c>
      <c r="H17" s="1"/>
      <c r="I17" s="1"/>
    </row>
    <row r="18" spans="1:9" ht="38.25" x14ac:dyDescent="0.2">
      <c r="A18" s="4" t="s">
        <v>5</v>
      </c>
      <c r="B18" s="88" t="s">
        <v>98</v>
      </c>
      <c r="C18" s="55" t="s">
        <v>0</v>
      </c>
      <c r="D18" s="89" t="s">
        <v>190</v>
      </c>
      <c r="E18" s="99">
        <v>6.0000000000000001E-3</v>
      </c>
      <c r="F18" s="72">
        <v>0</v>
      </c>
      <c r="G18" s="42">
        <f t="shared" si="1"/>
        <v>0</v>
      </c>
      <c r="H18" s="1"/>
      <c r="I18" s="1"/>
    </row>
    <row r="19" spans="1:9" ht="25.5" x14ac:dyDescent="0.2">
      <c r="A19" s="4" t="s">
        <v>35</v>
      </c>
      <c r="B19" s="88" t="s">
        <v>34</v>
      </c>
      <c r="C19" s="55" t="s">
        <v>28</v>
      </c>
      <c r="D19" s="89" t="s">
        <v>188</v>
      </c>
      <c r="E19" s="99">
        <v>20</v>
      </c>
      <c r="F19" s="72">
        <v>0</v>
      </c>
      <c r="G19" s="42">
        <f t="shared" si="1"/>
        <v>0</v>
      </c>
      <c r="H19" s="1"/>
      <c r="I19" s="1"/>
    </row>
    <row r="20" spans="1:9" ht="25.5" x14ac:dyDescent="0.2">
      <c r="A20" s="4" t="s">
        <v>210</v>
      </c>
      <c r="B20" s="88" t="s">
        <v>211</v>
      </c>
      <c r="C20" s="55" t="s">
        <v>20</v>
      </c>
      <c r="D20" s="89" t="s">
        <v>191</v>
      </c>
      <c r="E20" s="99">
        <v>21</v>
      </c>
      <c r="F20" s="72">
        <v>0</v>
      </c>
      <c r="G20" s="42">
        <f t="shared" si="1"/>
        <v>0</v>
      </c>
      <c r="H20" s="1"/>
      <c r="I20" s="1"/>
    </row>
    <row r="21" spans="1:9" ht="51" x14ac:dyDescent="0.2">
      <c r="A21" s="4" t="s">
        <v>38</v>
      </c>
      <c r="B21" s="93" t="s">
        <v>39</v>
      </c>
      <c r="C21" s="55" t="s">
        <v>28</v>
      </c>
      <c r="D21" s="89" t="s">
        <v>192</v>
      </c>
      <c r="E21" s="99">
        <v>11</v>
      </c>
      <c r="F21" s="72">
        <v>0</v>
      </c>
      <c r="G21" s="42">
        <f t="shared" si="1"/>
        <v>0</v>
      </c>
      <c r="H21" s="1"/>
      <c r="I21" s="1"/>
    </row>
    <row r="22" spans="1:9" ht="25.5" x14ac:dyDescent="0.2">
      <c r="A22" s="4" t="s">
        <v>42</v>
      </c>
      <c r="B22" s="93" t="s">
        <v>41</v>
      </c>
      <c r="C22" s="55" t="s">
        <v>40</v>
      </c>
      <c r="D22" s="89" t="s">
        <v>193</v>
      </c>
      <c r="E22" s="99">
        <v>0.11</v>
      </c>
      <c r="F22" s="72">
        <v>0</v>
      </c>
      <c r="G22" s="42">
        <f t="shared" si="1"/>
        <v>0</v>
      </c>
      <c r="H22" s="1"/>
      <c r="I22" s="1"/>
    </row>
    <row r="23" spans="1:9" ht="25.5" x14ac:dyDescent="0.2">
      <c r="A23" s="4" t="s">
        <v>36</v>
      </c>
      <c r="B23" s="88" t="s">
        <v>37</v>
      </c>
      <c r="C23" s="55" t="s">
        <v>20</v>
      </c>
      <c r="D23" s="89" t="s">
        <v>194</v>
      </c>
      <c r="E23" s="95">
        <v>11</v>
      </c>
      <c r="F23" s="72">
        <v>0</v>
      </c>
      <c r="G23" s="42">
        <f t="shared" si="1"/>
        <v>0</v>
      </c>
      <c r="H23" s="1"/>
      <c r="I23" s="1"/>
    </row>
    <row r="24" spans="1:9" ht="25.5" x14ac:dyDescent="0.2">
      <c r="A24" s="4" t="s">
        <v>2</v>
      </c>
      <c r="B24" s="88" t="s">
        <v>99</v>
      </c>
      <c r="C24" s="55" t="s">
        <v>21</v>
      </c>
      <c r="D24" s="89" t="s">
        <v>195</v>
      </c>
      <c r="E24" s="99">
        <v>4</v>
      </c>
      <c r="F24" s="72">
        <v>0</v>
      </c>
      <c r="G24" s="42">
        <f t="shared" si="1"/>
        <v>0</v>
      </c>
      <c r="H24" s="1"/>
      <c r="I24" s="1"/>
    </row>
    <row r="25" spans="1:9" ht="25.5" x14ac:dyDescent="0.2">
      <c r="A25" s="4" t="s">
        <v>43</v>
      </c>
      <c r="B25" s="88" t="s">
        <v>44</v>
      </c>
      <c r="C25" s="55" t="s">
        <v>21</v>
      </c>
      <c r="D25" s="89" t="s">
        <v>195</v>
      </c>
      <c r="E25" s="55">
        <v>4</v>
      </c>
      <c r="F25" s="72">
        <v>0</v>
      </c>
      <c r="G25" s="42">
        <f t="shared" si="1"/>
        <v>0</v>
      </c>
      <c r="H25" s="1"/>
      <c r="I25" s="1"/>
    </row>
    <row r="26" spans="1:9" ht="72" x14ac:dyDescent="0.2">
      <c r="A26" s="136" t="s">
        <v>81</v>
      </c>
      <c r="B26" s="137" t="s">
        <v>244</v>
      </c>
      <c r="C26" s="138" t="s">
        <v>28</v>
      </c>
      <c r="D26" s="139" t="s">
        <v>188</v>
      </c>
      <c r="E26" s="142">
        <v>20</v>
      </c>
      <c r="F26" s="140">
        <v>0</v>
      </c>
      <c r="G26" s="141">
        <f>E26*F26</f>
        <v>0</v>
      </c>
      <c r="H26" s="1"/>
      <c r="I26" s="1"/>
    </row>
    <row r="27" spans="1:9" ht="72" x14ac:dyDescent="0.2">
      <c r="A27" s="136" t="s">
        <v>81</v>
      </c>
      <c r="B27" s="137" t="s">
        <v>245</v>
      </c>
      <c r="C27" s="138" t="s">
        <v>28</v>
      </c>
      <c r="D27" s="139" t="s">
        <v>188</v>
      </c>
      <c r="E27" s="142">
        <v>20</v>
      </c>
      <c r="F27" s="140">
        <v>0</v>
      </c>
      <c r="G27" s="141">
        <f t="shared" ref="G27:G28" si="2">E27*F27</f>
        <v>0</v>
      </c>
      <c r="H27" s="1"/>
      <c r="I27" s="1"/>
    </row>
    <row r="28" spans="1:9" ht="72" x14ac:dyDescent="0.2">
      <c r="A28" s="136" t="s">
        <v>81</v>
      </c>
      <c r="B28" s="137" t="s">
        <v>246</v>
      </c>
      <c r="C28" s="138" t="s">
        <v>28</v>
      </c>
      <c r="D28" s="139" t="s">
        <v>188</v>
      </c>
      <c r="E28" s="142">
        <v>20</v>
      </c>
      <c r="F28" s="140">
        <v>0</v>
      </c>
      <c r="G28" s="141">
        <f t="shared" si="2"/>
        <v>0</v>
      </c>
      <c r="H28" s="1"/>
      <c r="I28" s="1"/>
    </row>
    <row r="29" spans="1:9" x14ac:dyDescent="0.2">
      <c r="A29" s="108"/>
      <c r="B29" s="97" t="s">
        <v>73</v>
      </c>
      <c r="C29" s="90"/>
      <c r="D29" s="91"/>
      <c r="E29" s="96"/>
      <c r="F29" s="92"/>
      <c r="G29" s="98"/>
      <c r="H29" s="1"/>
      <c r="I29" s="1"/>
    </row>
    <row r="30" spans="1:9" ht="51" x14ac:dyDescent="0.2">
      <c r="A30" s="109" t="s">
        <v>8</v>
      </c>
      <c r="B30" s="88" t="s">
        <v>68</v>
      </c>
      <c r="C30" s="55" t="s">
        <v>28</v>
      </c>
      <c r="D30" s="89" t="s">
        <v>205</v>
      </c>
      <c r="E30" s="99">
        <v>35</v>
      </c>
      <c r="F30" s="72">
        <v>0</v>
      </c>
      <c r="G30" s="42">
        <f t="shared" ref="G30:G39" si="3">E30*F30</f>
        <v>0</v>
      </c>
      <c r="H30" s="1"/>
      <c r="I30" s="1"/>
    </row>
    <row r="31" spans="1:9" ht="25.5" x14ac:dyDescent="0.2">
      <c r="A31" s="109" t="s">
        <v>9</v>
      </c>
      <c r="B31" s="88" t="s">
        <v>10</v>
      </c>
      <c r="C31" s="55" t="s">
        <v>28</v>
      </c>
      <c r="D31" s="89" t="s">
        <v>205</v>
      </c>
      <c r="E31" s="99">
        <v>35</v>
      </c>
      <c r="F31" s="72">
        <v>0</v>
      </c>
      <c r="G31" s="42">
        <f t="shared" si="3"/>
        <v>0</v>
      </c>
      <c r="H31" s="1"/>
      <c r="I31" s="1"/>
    </row>
    <row r="32" spans="1:9" ht="38.25" x14ac:dyDescent="0.2">
      <c r="A32" s="4" t="s">
        <v>5</v>
      </c>
      <c r="B32" s="88" t="s">
        <v>79</v>
      </c>
      <c r="C32" s="55" t="s">
        <v>0</v>
      </c>
      <c r="D32" s="89" t="s">
        <v>206</v>
      </c>
      <c r="E32" s="99">
        <v>6.9999999999999999E-4</v>
      </c>
      <c r="F32" s="72">
        <v>0</v>
      </c>
      <c r="G32" s="42">
        <f t="shared" si="3"/>
        <v>0</v>
      </c>
      <c r="H32" s="1"/>
      <c r="I32" s="1"/>
    </row>
    <row r="33" spans="1:9" ht="38.25" x14ac:dyDescent="0.2">
      <c r="A33" s="4" t="s">
        <v>5</v>
      </c>
      <c r="B33" s="88" t="s">
        <v>80</v>
      </c>
      <c r="C33" s="55" t="s">
        <v>0</v>
      </c>
      <c r="D33" s="89" t="s">
        <v>207</v>
      </c>
      <c r="E33" s="99">
        <v>3.5000000000000001E-3</v>
      </c>
      <c r="F33" s="72">
        <v>0</v>
      </c>
      <c r="G33" s="42">
        <f t="shared" si="3"/>
        <v>0</v>
      </c>
      <c r="H33" s="1"/>
      <c r="I33" s="1"/>
    </row>
    <row r="34" spans="1:9" ht="25.5" x14ac:dyDescent="0.2">
      <c r="A34" s="4" t="s">
        <v>103</v>
      </c>
      <c r="B34" s="88" t="s">
        <v>104</v>
      </c>
      <c r="C34" s="55" t="s">
        <v>28</v>
      </c>
      <c r="D34" s="89" t="s">
        <v>205</v>
      </c>
      <c r="E34" s="99">
        <v>35</v>
      </c>
      <c r="F34" s="72">
        <v>0</v>
      </c>
      <c r="G34" s="42">
        <f t="shared" si="3"/>
        <v>0</v>
      </c>
      <c r="H34" s="1"/>
      <c r="I34" s="1"/>
    </row>
    <row r="35" spans="1:9" ht="51" x14ac:dyDescent="0.2">
      <c r="A35" s="4" t="s">
        <v>38</v>
      </c>
      <c r="B35" s="93" t="s">
        <v>39</v>
      </c>
      <c r="C35" s="55" t="s">
        <v>28</v>
      </c>
      <c r="D35" s="89" t="s">
        <v>127</v>
      </c>
      <c r="E35" s="99">
        <v>29</v>
      </c>
      <c r="F35" s="72">
        <v>0</v>
      </c>
      <c r="G35" s="42">
        <f t="shared" si="3"/>
        <v>0</v>
      </c>
      <c r="H35" s="1"/>
      <c r="I35" s="1"/>
    </row>
    <row r="36" spans="1:9" ht="25.5" x14ac:dyDescent="0.2">
      <c r="A36" s="4" t="s">
        <v>42</v>
      </c>
      <c r="B36" s="93" t="s">
        <v>41</v>
      </c>
      <c r="C36" s="55" t="s">
        <v>40</v>
      </c>
      <c r="D36" s="89" t="s">
        <v>128</v>
      </c>
      <c r="E36" s="99">
        <v>0.28999999999999998</v>
      </c>
      <c r="F36" s="72">
        <v>0</v>
      </c>
      <c r="G36" s="42">
        <f t="shared" si="3"/>
        <v>0</v>
      </c>
      <c r="H36" s="1"/>
      <c r="I36" s="1"/>
    </row>
    <row r="37" spans="1:9" ht="25.5" x14ac:dyDescent="0.2">
      <c r="A37" s="4" t="s">
        <v>36</v>
      </c>
      <c r="B37" s="88" t="s">
        <v>37</v>
      </c>
      <c r="C37" s="55" t="s">
        <v>20</v>
      </c>
      <c r="D37" s="89" t="s">
        <v>129</v>
      </c>
      <c r="E37" s="95">
        <v>29</v>
      </c>
      <c r="F37" s="72">
        <v>0</v>
      </c>
      <c r="G37" s="42">
        <f t="shared" si="3"/>
        <v>0</v>
      </c>
      <c r="H37" s="1"/>
      <c r="I37" s="1"/>
    </row>
    <row r="38" spans="1:9" s="65" customFormat="1" x14ac:dyDescent="0.2">
      <c r="A38" s="4" t="s">
        <v>2</v>
      </c>
      <c r="B38" s="88" t="s">
        <v>82</v>
      </c>
      <c r="C38" s="55" t="s">
        <v>21</v>
      </c>
      <c r="D38" s="89" t="s">
        <v>208</v>
      </c>
      <c r="E38" s="99">
        <v>3.5</v>
      </c>
      <c r="F38" s="72">
        <v>0</v>
      </c>
      <c r="G38" s="42">
        <f t="shared" si="3"/>
        <v>0</v>
      </c>
    </row>
    <row r="39" spans="1:9" s="65" customFormat="1" x14ac:dyDescent="0.2">
      <c r="A39" s="4" t="s">
        <v>43</v>
      </c>
      <c r="B39" s="88" t="s">
        <v>44</v>
      </c>
      <c r="C39" s="55" t="s">
        <v>21</v>
      </c>
      <c r="D39" s="89" t="s">
        <v>208</v>
      </c>
      <c r="E39" s="55">
        <v>3.5</v>
      </c>
      <c r="F39" s="72">
        <v>0</v>
      </c>
      <c r="G39" s="42">
        <f t="shared" si="3"/>
        <v>0</v>
      </c>
    </row>
    <row r="40" spans="1:9" ht="72" x14ac:dyDescent="0.2">
      <c r="A40" s="136" t="s">
        <v>81</v>
      </c>
      <c r="B40" s="137" t="s">
        <v>247</v>
      </c>
      <c r="C40" s="138" t="s">
        <v>28</v>
      </c>
      <c r="D40" s="139" t="s">
        <v>205</v>
      </c>
      <c r="E40" s="142">
        <v>35</v>
      </c>
      <c r="F40" s="140">
        <v>0</v>
      </c>
      <c r="G40" s="141">
        <f>E40*F40</f>
        <v>0</v>
      </c>
      <c r="H40" s="1"/>
      <c r="I40" s="1"/>
    </row>
    <row r="41" spans="1:9" ht="72" x14ac:dyDescent="0.2">
      <c r="A41" s="136" t="s">
        <v>81</v>
      </c>
      <c r="B41" s="137" t="s">
        <v>248</v>
      </c>
      <c r="C41" s="138" t="s">
        <v>28</v>
      </c>
      <c r="D41" s="139" t="s">
        <v>205</v>
      </c>
      <c r="E41" s="142">
        <v>35</v>
      </c>
      <c r="F41" s="140">
        <v>0</v>
      </c>
      <c r="G41" s="141">
        <f t="shared" ref="G41:G42" si="4">E41*F41</f>
        <v>0</v>
      </c>
      <c r="H41" s="1"/>
      <c r="I41" s="1"/>
    </row>
    <row r="42" spans="1:9" ht="72" x14ac:dyDescent="0.2">
      <c r="A42" s="136" t="s">
        <v>81</v>
      </c>
      <c r="B42" s="137" t="s">
        <v>249</v>
      </c>
      <c r="C42" s="138" t="s">
        <v>28</v>
      </c>
      <c r="D42" s="139" t="s">
        <v>205</v>
      </c>
      <c r="E42" s="142">
        <v>35</v>
      </c>
      <c r="F42" s="140">
        <v>0</v>
      </c>
      <c r="G42" s="141">
        <f t="shared" si="4"/>
        <v>0</v>
      </c>
      <c r="H42" s="1"/>
      <c r="I42" s="1"/>
    </row>
    <row r="43" spans="1:9" x14ac:dyDescent="0.2">
      <c r="A43" s="108"/>
      <c r="B43" s="97" t="s">
        <v>181</v>
      </c>
      <c r="C43" s="90"/>
      <c r="D43" s="91"/>
      <c r="E43" s="96"/>
      <c r="F43" s="92"/>
      <c r="G43" s="98"/>
      <c r="H43" s="1"/>
      <c r="I43" s="1"/>
    </row>
    <row r="44" spans="1:9" ht="51" x14ac:dyDescent="0.2">
      <c r="A44" s="109" t="s">
        <v>182</v>
      </c>
      <c r="B44" s="88" t="s">
        <v>183</v>
      </c>
      <c r="C44" s="55" t="s">
        <v>28</v>
      </c>
      <c r="D44" s="89" t="s">
        <v>209</v>
      </c>
      <c r="E44" s="99">
        <v>216</v>
      </c>
      <c r="F44" s="72">
        <v>0</v>
      </c>
      <c r="G44" s="42">
        <f t="shared" ref="G44" si="5">E44*F44</f>
        <v>0</v>
      </c>
      <c r="H44" s="1"/>
      <c r="I44" s="1"/>
    </row>
    <row r="45" spans="1:9" ht="25.5" x14ac:dyDescent="0.2">
      <c r="A45" s="109" t="s">
        <v>184</v>
      </c>
      <c r="B45" s="88" t="s">
        <v>185</v>
      </c>
      <c r="C45" s="55" t="s">
        <v>28</v>
      </c>
      <c r="D45" s="89" t="s">
        <v>209</v>
      </c>
      <c r="E45" s="99">
        <v>216</v>
      </c>
      <c r="F45" s="72">
        <v>0</v>
      </c>
      <c r="G45" s="42">
        <f t="shared" ref="G45" si="6">E45*F45</f>
        <v>0</v>
      </c>
      <c r="H45" s="1"/>
      <c r="I45" s="1"/>
    </row>
    <row r="46" spans="1:9" ht="25.5" x14ac:dyDescent="0.2">
      <c r="A46" s="4" t="s">
        <v>36</v>
      </c>
      <c r="B46" s="88" t="s">
        <v>186</v>
      </c>
      <c r="C46" s="55" t="s">
        <v>20</v>
      </c>
      <c r="D46" s="89" t="s">
        <v>226</v>
      </c>
      <c r="E46" s="95">
        <v>219</v>
      </c>
      <c r="F46" s="72">
        <v>0</v>
      </c>
      <c r="G46" s="42">
        <f t="shared" ref="G46:G48" si="7">E46*F46</f>
        <v>0</v>
      </c>
      <c r="H46" s="1"/>
      <c r="I46" s="1"/>
    </row>
    <row r="47" spans="1:9" s="65" customFormat="1" ht="25.5" x14ac:dyDescent="0.2">
      <c r="A47" s="4" t="s">
        <v>2</v>
      </c>
      <c r="B47" s="88" t="s">
        <v>187</v>
      </c>
      <c r="C47" s="55" t="s">
        <v>21</v>
      </c>
      <c r="D47" s="89" t="s">
        <v>229</v>
      </c>
      <c r="E47" s="99">
        <v>17.28</v>
      </c>
      <c r="F47" s="72">
        <v>0</v>
      </c>
      <c r="G47" s="42">
        <f t="shared" si="7"/>
        <v>0</v>
      </c>
    </row>
    <row r="48" spans="1:9" s="65" customFormat="1" ht="25.5" x14ac:dyDescent="0.2">
      <c r="A48" s="4" t="s">
        <v>43</v>
      </c>
      <c r="B48" s="88" t="s">
        <v>44</v>
      </c>
      <c r="C48" s="55" t="s">
        <v>21</v>
      </c>
      <c r="D48" s="89" t="s">
        <v>229</v>
      </c>
      <c r="E48" s="55">
        <v>17.28</v>
      </c>
      <c r="F48" s="72">
        <v>0</v>
      </c>
      <c r="G48" s="42">
        <f t="shared" si="7"/>
        <v>0</v>
      </c>
    </row>
    <row r="49" spans="1:9" ht="48" x14ac:dyDescent="0.2">
      <c r="A49" s="136" t="s">
        <v>81</v>
      </c>
      <c r="B49" s="137" t="s">
        <v>250</v>
      </c>
      <c r="C49" s="138" t="s">
        <v>20</v>
      </c>
      <c r="D49" s="139" t="s">
        <v>226</v>
      </c>
      <c r="E49" s="142">
        <v>216</v>
      </c>
      <c r="F49" s="140">
        <v>0</v>
      </c>
      <c r="G49" s="141">
        <f>E49*F49</f>
        <v>0</v>
      </c>
      <c r="H49" s="1"/>
      <c r="I49" s="1"/>
    </row>
    <row r="50" spans="1:9" ht="48" x14ac:dyDescent="0.2">
      <c r="A50" s="136" t="s">
        <v>81</v>
      </c>
      <c r="B50" s="137" t="s">
        <v>251</v>
      </c>
      <c r="C50" s="138" t="s">
        <v>20</v>
      </c>
      <c r="D50" s="139" t="s">
        <v>226</v>
      </c>
      <c r="E50" s="142">
        <v>216</v>
      </c>
      <c r="F50" s="140">
        <v>0</v>
      </c>
      <c r="G50" s="141">
        <f t="shared" ref="G50:G51" si="8">E50*F50</f>
        <v>0</v>
      </c>
      <c r="H50" s="1"/>
      <c r="I50" s="1"/>
    </row>
    <row r="51" spans="1:9" ht="48" x14ac:dyDescent="0.2">
      <c r="A51" s="136" t="s">
        <v>81</v>
      </c>
      <c r="B51" s="137" t="s">
        <v>252</v>
      </c>
      <c r="C51" s="138" t="s">
        <v>20</v>
      </c>
      <c r="D51" s="139" t="s">
        <v>226</v>
      </c>
      <c r="E51" s="142">
        <v>216</v>
      </c>
      <c r="F51" s="140">
        <v>0</v>
      </c>
      <c r="G51" s="141">
        <f t="shared" si="8"/>
        <v>0</v>
      </c>
      <c r="H51" s="1"/>
      <c r="I51" s="1"/>
    </row>
    <row r="52" spans="1:9" x14ac:dyDescent="0.2">
      <c r="A52" s="108"/>
      <c r="B52" s="97" t="s">
        <v>179</v>
      </c>
      <c r="C52" s="90"/>
      <c r="D52" s="91"/>
      <c r="E52" s="96"/>
      <c r="F52" s="92"/>
      <c r="G52" s="98"/>
      <c r="H52" s="1"/>
      <c r="I52" s="1"/>
    </row>
    <row r="53" spans="1:9" s="65" customFormat="1" x14ac:dyDescent="0.2">
      <c r="A53" s="4" t="s">
        <v>32</v>
      </c>
      <c r="B53" s="88" t="s">
        <v>232</v>
      </c>
      <c r="C53" s="55" t="s">
        <v>29</v>
      </c>
      <c r="D53" s="89" t="s">
        <v>180</v>
      </c>
      <c r="E53" s="99">
        <v>474</v>
      </c>
      <c r="F53" s="72">
        <v>0</v>
      </c>
      <c r="G53" s="42">
        <f t="shared" ref="G53" si="9">E53*F53</f>
        <v>0</v>
      </c>
    </row>
    <row r="54" spans="1:9" x14ac:dyDescent="0.2">
      <c r="A54" s="108"/>
      <c r="B54" s="97"/>
      <c r="C54" s="90"/>
      <c r="D54" s="91"/>
      <c r="E54" s="96"/>
      <c r="F54" s="92"/>
      <c r="G54" s="98"/>
      <c r="H54" s="1"/>
      <c r="I54" s="1"/>
    </row>
    <row r="55" spans="1:9" x14ac:dyDescent="0.2">
      <c r="A55" s="109" t="s">
        <v>32</v>
      </c>
      <c r="B55" s="93" t="s">
        <v>83</v>
      </c>
      <c r="C55" s="64" t="s">
        <v>33</v>
      </c>
      <c r="D55" s="94">
        <v>1</v>
      </c>
      <c r="E55" s="95">
        <v>1</v>
      </c>
      <c r="F55" s="70">
        <v>0</v>
      </c>
      <c r="G55" s="100">
        <f>E55*F55</f>
        <v>0</v>
      </c>
      <c r="H55" s="1"/>
      <c r="I55" s="1"/>
    </row>
    <row r="56" spans="1:9" ht="25.5" x14ac:dyDescent="0.2">
      <c r="A56" s="109" t="s">
        <v>32</v>
      </c>
      <c r="B56" s="93" t="s">
        <v>84</v>
      </c>
      <c r="C56" s="64" t="s">
        <v>33</v>
      </c>
      <c r="D56" s="94">
        <v>1</v>
      </c>
      <c r="E56" s="95">
        <v>1</v>
      </c>
      <c r="F56" s="70">
        <v>0</v>
      </c>
      <c r="G56" s="100">
        <f>E56*F56</f>
        <v>0</v>
      </c>
      <c r="H56" s="1"/>
      <c r="I56" s="1"/>
    </row>
    <row r="57" spans="1:9" x14ac:dyDescent="0.2">
      <c r="A57" s="109" t="s">
        <v>32</v>
      </c>
      <c r="B57" s="93" t="s">
        <v>6</v>
      </c>
      <c r="C57" s="64" t="s">
        <v>33</v>
      </c>
      <c r="D57" s="94">
        <v>1</v>
      </c>
      <c r="E57" s="95">
        <v>1</v>
      </c>
      <c r="F57" s="70">
        <v>0</v>
      </c>
      <c r="G57" s="100">
        <f>E57*F57</f>
        <v>0</v>
      </c>
      <c r="H57" s="1"/>
      <c r="I57" s="1"/>
    </row>
    <row r="58" spans="1:9" ht="13.5" thickBot="1" x14ac:dyDescent="0.25">
      <c r="A58" s="110" t="s">
        <v>32</v>
      </c>
      <c r="B58" s="101" t="s">
        <v>7</v>
      </c>
      <c r="C58" s="102" t="s">
        <v>33</v>
      </c>
      <c r="D58" s="103">
        <v>1</v>
      </c>
      <c r="E58" s="104">
        <v>1</v>
      </c>
      <c r="F58" s="73">
        <v>0</v>
      </c>
      <c r="G58" s="105">
        <f>E58*F58</f>
        <v>0</v>
      </c>
      <c r="H58" s="1"/>
      <c r="I58" s="1"/>
    </row>
    <row r="59" spans="1:9" s="5" customFormat="1" ht="15.75" thickBot="1" x14ac:dyDescent="0.3">
      <c r="A59" s="111"/>
      <c r="B59" s="112" t="s">
        <v>52</v>
      </c>
      <c r="C59" s="113"/>
      <c r="D59" s="114"/>
      <c r="E59" s="74"/>
      <c r="F59" s="75"/>
      <c r="G59" s="76">
        <f>SUM(G8:G58)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72</v>
      </c>
    </row>
    <row r="2" spans="1:7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67</v>
      </c>
      <c r="B3" s="116" t="s">
        <v>105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70</v>
      </c>
      <c r="B4" s="151" t="s">
        <v>106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5" t="s">
        <v>234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45</v>
      </c>
      <c r="C7" s="31" t="s">
        <v>24</v>
      </c>
      <c r="D7" s="3" t="s">
        <v>48</v>
      </c>
      <c r="E7" s="32" t="s">
        <v>66</v>
      </c>
      <c r="F7" s="33" t="s">
        <v>14</v>
      </c>
      <c r="G7" s="34" t="s">
        <v>19</v>
      </c>
    </row>
    <row r="8" spans="1:7" x14ac:dyDescent="0.2">
      <c r="A8" s="36"/>
      <c r="B8" s="117" t="s">
        <v>71</v>
      </c>
      <c r="C8" s="118"/>
      <c r="D8" s="37"/>
      <c r="E8" s="191"/>
      <c r="F8" s="43"/>
      <c r="G8" s="44"/>
    </row>
    <row r="9" spans="1:7" ht="38.25" x14ac:dyDescent="0.2">
      <c r="A9" s="4">
        <v>1</v>
      </c>
      <c r="B9" s="144" t="s">
        <v>233</v>
      </c>
      <c r="C9" s="147" t="s">
        <v>87</v>
      </c>
      <c r="D9" s="40" t="s">
        <v>130</v>
      </c>
      <c r="E9" s="89">
        <v>14</v>
      </c>
      <c r="F9" s="46">
        <v>0</v>
      </c>
      <c r="G9" s="42">
        <f>E9*F9</f>
        <v>0</v>
      </c>
    </row>
    <row r="10" spans="1:7" ht="39" thickBot="1" x14ac:dyDescent="0.25">
      <c r="A10" s="119">
        <v>2</v>
      </c>
      <c r="B10" s="150" t="s">
        <v>240</v>
      </c>
      <c r="C10" s="148" t="s">
        <v>87</v>
      </c>
      <c r="D10" s="40" t="s">
        <v>131</v>
      </c>
      <c r="E10" s="89">
        <v>8</v>
      </c>
      <c r="F10" s="46">
        <v>0</v>
      </c>
      <c r="G10" s="42">
        <f>E10*F10</f>
        <v>0</v>
      </c>
    </row>
    <row r="11" spans="1:7" x14ac:dyDescent="0.2">
      <c r="A11" s="47"/>
      <c r="B11" s="48" t="s">
        <v>25</v>
      </c>
      <c r="C11" s="49"/>
      <c r="D11" s="50"/>
      <c r="E11" s="51"/>
      <c r="F11" s="52"/>
      <c r="G11" s="53">
        <f>SUM(G8:G10)</f>
        <v>0</v>
      </c>
    </row>
    <row r="12" spans="1:7" x14ac:dyDescent="0.2">
      <c r="A12" s="39"/>
      <c r="B12" s="54" t="s">
        <v>26</v>
      </c>
      <c r="C12" s="55"/>
      <c r="D12" s="56">
        <v>0.05</v>
      </c>
      <c r="E12" s="41"/>
      <c r="F12" s="46"/>
      <c r="G12" s="57">
        <f>0.05*G11</f>
        <v>0</v>
      </c>
    </row>
    <row r="13" spans="1:7" s="5" customFormat="1" ht="15.75" thickBot="1" x14ac:dyDescent="0.3">
      <c r="A13" s="77"/>
      <c r="B13" s="78" t="s">
        <v>46</v>
      </c>
      <c r="C13" s="79"/>
      <c r="D13" s="79"/>
      <c r="E13" s="80"/>
      <c r="F13" s="81"/>
      <c r="G13" s="82">
        <f>SUM(G11:G12)</f>
        <v>0</v>
      </c>
    </row>
    <row r="14" spans="1:7" ht="13.5" thickBot="1" x14ac:dyDescent="0.25">
      <c r="E14" s="58"/>
    </row>
    <row r="15" spans="1:7" s="122" customFormat="1" x14ac:dyDescent="0.2">
      <c r="A15" s="120" t="s">
        <v>23</v>
      </c>
      <c r="B15" s="33" t="s">
        <v>15</v>
      </c>
      <c r="C15" s="121" t="s">
        <v>12</v>
      </c>
      <c r="D15" s="121" t="s">
        <v>48</v>
      </c>
      <c r="E15" s="3" t="s">
        <v>11</v>
      </c>
      <c r="F15" s="3" t="s">
        <v>13</v>
      </c>
      <c r="G15" s="34" t="s">
        <v>19</v>
      </c>
    </row>
    <row r="16" spans="1:7" s="122" customFormat="1" x14ac:dyDescent="0.2">
      <c r="A16" s="4" t="s">
        <v>27</v>
      </c>
      <c r="B16" s="123" t="s">
        <v>47</v>
      </c>
      <c r="C16" s="124"/>
      <c r="D16" s="124"/>
      <c r="E16" s="50"/>
      <c r="F16" s="50"/>
      <c r="G16" s="125"/>
    </row>
    <row r="17" spans="1:7" s="122" customFormat="1" x14ac:dyDescent="0.2">
      <c r="A17" s="126"/>
      <c r="B17" s="127" t="s">
        <v>73</v>
      </c>
      <c r="C17" s="62"/>
      <c r="D17" s="68"/>
      <c r="E17" s="63"/>
      <c r="F17" s="71"/>
      <c r="G17" s="69"/>
    </row>
    <row r="18" spans="1:7" s="122" customFormat="1" x14ac:dyDescent="0.2">
      <c r="A18" s="4">
        <v>1</v>
      </c>
      <c r="B18" s="129" t="s">
        <v>74</v>
      </c>
      <c r="C18" s="45" t="s">
        <v>22</v>
      </c>
      <c r="D18" s="67" t="s">
        <v>132</v>
      </c>
      <c r="E18" s="55">
        <v>0.44</v>
      </c>
      <c r="F18" s="70">
        <v>0</v>
      </c>
      <c r="G18" s="42">
        <f t="shared" ref="G18:G24" si="0">E18*F18</f>
        <v>0</v>
      </c>
    </row>
    <row r="19" spans="1:7" s="122" customFormat="1" x14ac:dyDescent="0.2">
      <c r="A19" s="4">
        <v>2</v>
      </c>
      <c r="B19" s="128" t="s">
        <v>78</v>
      </c>
      <c r="C19" s="45" t="s">
        <v>22</v>
      </c>
      <c r="D19" s="67" t="s">
        <v>133</v>
      </c>
      <c r="E19" s="64">
        <v>2.2000000000000002</v>
      </c>
      <c r="F19" s="46">
        <v>0</v>
      </c>
      <c r="G19" s="42">
        <f t="shared" si="0"/>
        <v>0</v>
      </c>
    </row>
    <row r="20" spans="1:7" s="122" customFormat="1" ht="25.5" x14ac:dyDescent="0.2">
      <c r="A20" s="4">
        <v>3</v>
      </c>
      <c r="B20" s="130" t="s">
        <v>75</v>
      </c>
      <c r="C20" s="45" t="s">
        <v>28</v>
      </c>
      <c r="D20" s="67" t="s">
        <v>134</v>
      </c>
      <c r="E20" s="55">
        <v>66</v>
      </c>
      <c r="F20" s="72">
        <v>0</v>
      </c>
      <c r="G20" s="42">
        <f t="shared" si="0"/>
        <v>0</v>
      </c>
    </row>
    <row r="21" spans="1:7" s="122" customFormat="1" x14ac:dyDescent="0.2">
      <c r="A21" s="4">
        <v>4</v>
      </c>
      <c r="B21" s="129" t="s">
        <v>1</v>
      </c>
      <c r="C21" s="45" t="s">
        <v>28</v>
      </c>
      <c r="D21" s="67" t="s">
        <v>134</v>
      </c>
      <c r="E21" s="55">
        <v>66</v>
      </c>
      <c r="F21" s="72">
        <v>0</v>
      </c>
      <c r="G21" s="42">
        <f t="shared" si="0"/>
        <v>0</v>
      </c>
    </row>
    <row r="22" spans="1:7" s="122" customFormat="1" x14ac:dyDescent="0.2">
      <c r="A22" s="4">
        <v>5</v>
      </c>
      <c r="B22" s="129" t="s">
        <v>49</v>
      </c>
      <c r="C22" s="45" t="s">
        <v>29</v>
      </c>
      <c r="D22" s="67" t="s">
        <v>135</v>
      </c>
      <c r="E22" s="55">
        <v>39.6</v>
      </c>
      <c r="F22" s="72">
        <v>0</v>
      </c>
      <c r="G22" s="42">
        <f t="shared" si="0"/>
        <v>0</v>
      </c>
    </row>
    <row r="23" spans="1:7" x14ac:dyDescent="0.2">
      <c r="A23" s="39">
        <v>6</v>
      </c>
      <c r="B23" s="66" t="s">
        <v>76</v>
      </c>
      <c r="C23" s="45" t="s">
        <v>29</v>
      </c>
      <c r="D23" s="67" t="s">
        <v>136</v>
      </c>
      <c r="E23" s="55">
        <v>48.4</v>
      </c>
      <c r="F23" s="72">
        <v>0</v>
      </c>
      <c r="G23" s="42">
        <f t="shared" si="0"/>
        <v>0</v>
      </c>
    </row>
    <row r="24" spans="1:7" x14ac:dyDescent="0.2">
      <c r="A24" s="39">
        <v>7</v>
      </c>
      <c r="B24" s="66" t="s">
        <v>50</v>
      </c>
      <c r="C24" s="45" t="s">
        <v>22</v>
      </c>
      <c r="D24" s="67" t="s">
        <v>137</v>
      </c>
      <c r="E24" s="55">
        <v>0.13200000000000001</v>
      </c>
      <c r="F24" s="72">
        <v>0</v>
      </c>
      <c r="G24" s="42">
        <f t="shared" si="0"/>
        <v>0</v>
      </c>
    </row>
    <row r="25" spans="1:7" s="122" customFormat="1" x14ac:dyDescent="0.2">
      <c r="A25" s="4">
        <v>8</v>
      </c>
      <c r="B25" s="129" t="s">
        <v>101</v>
      </c>
      <c r="C25" s="45" t="s">
        <v>21</v>
      </c>
      <c r="D25" s="67" t="s">
        <v>138</v>
      </c>
      <c r="E25" s="55">
        <v>1.76</v>
      </c>
      <c r="F25" s="72">
        <v>0</v>
      </c>
      <c r="G25" s="42">
        <f>E25*F25</f>
        <v>0</v>
      </c>
    </row>
    <row r="26" spans="1:7" s="122" customFormat="1" x14ac:dyDescent="0.2">
      <c r="A26" s="4">
        <v>9</v>
      </c>
      <c r="B26" s="129" t="s">
        <v>77</v>
      </c>
      <c r="C26" s="45" t="s">
        <v>30</v>
      </c>
      <c r="D26" s="67" t="s">
        <v>139</v>
      </c>
      <c r="E26" s="55">
        <v>2200</v>
      </c>
      <c r="F26" s="70">
        <v>0</v>
      </c>
      <c r="G26" s="42">
        <f>E26*F26</f>
        <v>0</v>
      </c>
    </row>
    <row r="27" spans="1:7" s="135" customFormat="1" ht="15.75" thickBot="1" x14ac:dyDescent="0.25">
      <c r="A27" s="131"/>
      <c r="B27" s="132" t="s">
        <v>51</v>
      </c>
      <c r="C27" s="133"/>
      <c r="D27" s="133"/>
      <c r="E27" s="79"/>
      <c r="F27" s="134"/>
      <c r="G27" s="82">
        <f>SUM(G17:G26)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1" zoomScaleNormal="100" workbookViewId="0">
      <selection activeCell="B23" sqref="B23"/>
    </sheetView>
  </sheetViews>
  <sheetFormatPr defaultRowHeight="12.75" x14ac:dyDescent="0.2"/>
  <cols>
    <col min="1" max="1" width="12.28515625" style="2" customWidth="1"/>
    <col min="2" max="2" width="56.42578125" style="85" customWidth="1"/>
    <col min="3" max="3" width="10.5703125" style="2" customWidth="1"/>
    <col min="4" max="4" width="15" style="83" customWidth="1"/>
    <col min="5" max="5" width="10" style="2" customWidth="1"/>
    <col min="6" max="6" width="11.42578125" style="2" customWidth="1"/>
    <col min="7" max="7" width="11.42578125" style="84" customWidth="1"/>
    <col min="8" max="8" width="17" style="2" customWidth="1"/>
    <col min="9" max="9" width="17" style="84" customWidth="1"/>
    <col min="10" max="10" width="11.42578125" style="1" bestFit="1" customWidth="1"/>
    <col min="11" max="16384" width="9.140625" style="1"/>
  </cols>
  <sheetData>
    <row r="1" spans="1:9" ht="18.75" x14ac:dyDescent="0.2">
      <c r="B1" s="106" t="s">
        <v>64</v>
      </c>
    </row>
    <row r="2" spans="1:9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67</v>
      </c>
      <c r="B3" s="116" t="s">
        <v>105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70</v>
      </c>
      <c r="B4" s="151" t="s">
        <v>106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5" t="s">
        <v>234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7" t="s">
        <v>31</v>
      </c>
      <c r="B7" s="86" t="s">
        <v>16</v>
      </c>
      <c r="C7" s="59" t="s">
        <v>12</v>
      </c>
      <c r="D7" s="87" t="s">
        <v>48</v>
      </c>
      <c r="E7" s="60" t="s">
        <v>11</v>
      </c>
      <c r="F7" s="60" t="s">
        <v>13</v>
      </c>
      <c r="G7" s="61" t="s">
        <v>19</v>
      </c>
      <c r="H7" s="1"/>
      <c r="I7" s="1"/>
    </row>
    <row r="8" spans="1:9" x14ac:dyDescent="0.2">
      <c r="A8" s="108"/>
      <c r="B8" s="97" t="s">
        <v>73</v>
      </c>
      <c r="C8" s="90"/>
      <c r="D8" s="91"/>
      <c r="E8" s="96"/>
      <c r="F8" s="92"/>
      <c r="G8" s="98"/>
      <c r="H8" s="1"/>
      <c r="I8" s="1"/>
    </row>
    <row r="9" spans="1:9" x14ac:dyDescent="0.2">
      <c r="A9" s="109" t="s">
        <v>32</v>
      </c>
      <c r="B9" s="88" t="s">
        <v>3</v>
      </c>
      <c r="C9" s="55" t="s">
        <v>4</v>
      </c>
      <c r="D9" s="89" t="s">
        <v>102</v>
      </c>
      <c r="E9" s="99">
        <v>2</v>
      </c>
      <c r="F9" s="72">
        <v>0</v>
      </c>
      <c r="G9" s="42">
        <f t="shared" ref="G9:G19" si="0">E9*F9</f>
        <v>0</v>
      </c>
      <c r="H9" s="1"/>
      <c r="I9" s="1"/>
    </row>
    <row r="10" spans="1:9" ht="51" x14ac:dyDescent="0.2">
      <c r="A10" s="109" t="s">
        <v>8</v>
      </c>
      <c r="B10" s="88" t="s">
        <v>68</v>
      </c>
      <c r="C10" s="55" t="s">
        <v>28</v>
      </c>
      <c r="D10" s="89" t="s">
        <v>140</v>
      </c>
      <c r="E10" s="99">
        <v>22</v>
      </c>
      <c r="F10" s="72">
        <v>0</v>
      </c>
      <c r="G10" s="42">
        <f t="shared" si="0"/>
        <v>0</v>
      </c>
      <c r="H10" s="1"/>
      <c r="I10" s="1"/>
    </row>
    <row r="11" spans="1:9" ht="25.5" x14ac:dyDescent="0.2">
      <c r="A11" s="109" t="s">
        <v>9</v>
      </c>
      <c r="B11" s="88" t="s">
        <v>10</v>
      </c>
      <c r="C11" s="55" t="s">
        <v>28</v>
      </c>
      <c r="D11" s="89" t="s">
        <v>140</v>
      </c>
      <c r="E11" s="99">
        <v>22</v>
      </c>
      <c r="F11" s="72">
        <v>0</v>
      </c>
      <c r="G11" s="42">
        <f t="shared" si="0"/>
        <v>0</v>
      </c>
      <c r="H11" s="1"/>
      <c r="I11" s="1"/>
    </row>
    <row r="12" spans="1:9" ht="38.25" x14ac:dyDescent="0.2">
      <c r="A12" s="4" t="s">
        <v>5</v>
      </c>
      <c r="B12" s="88" t="s">
        <v>79</v>
      </c>
      <c r="C12" s="55" t="s">
        <v>0</v>
      </c>
      <c r="D12" s="89" t="s">
        <v>141</v>
      </c>
      <c r="E12" s="99">
        <v>4.3999999999999999E-5</v>
      </c>
      <c r="F12" s="72">
        <v>0</v>
      </c>
      <c r="G12" s="42">
        <f t="shared" si="0"/>
        <v>0</v>
      </c>
      <c r="H12" s="1"/>
      <c r="I12" s="1"/>
    </row>
    <row r="13" spans="1:9" ht="38.25" x14ac:dyDescent="0.2">
      <c r="A13" s="4" t="s">
        <v>5</v>
      </c>
      <c r="B13" s="88" t="s">
        <v>80</v>
      </c>
      <c r="C13" s="55" t="s">
        <v>0</v>
      </c>
      <c r="D13" s="89" t="s">
        <v>142</v>
      </c>
      <c r="E13" s="99">
        <v>2.2000000000000001E-3</v>
      </c>
      <c r="F13" s="72">
        <v>0</v>
      </c>
      <c r="G13" s="42">
        <f t="shared" si="0"/>
        <v>0</v>
      </c>
      <c r="H13" s="1"/>
      <c r="I13" s="1"/>
    </row>
    <row r="14" spans="1:9" ht="25.5" x14ac:dyDescent="0.2">
      <c r="A14" s="4" t="s">
        <v>103</v>
      </c>
      <c r="B14" s="88" t="s">
        <v>104</v>
      </c>
      <c r="C14" s="55" t="s">
        <v>28</v>
      </c>
      <c r="D14" s="89" t="s">
        <v>140</v>
      </c>
      <c r="E14" s="99">
        <v>22</v>
      </c>
      <c r="F14" s="72">
        <v>0</v>
      </c>
      <c r="G14" s="42">
        <f t="shared" si="0"/>
        <v>0</v>
      </c>
      <c r="H14" s="1"/>
      <c r="I14" s="1"/>
    </row>
    <row r="15" spans="1:9" ht="51" x14ac:dyDescent="0.2">
      <c r="A15" s="4" t="s">
        <v>38</v>
      </c>
      <c r="B15" s="93" t="s">
        <v>39</v>
      </c>
      <c r="C15" s="55" t="s">
        <v>28</v>
      </c>
      <c r="D15" s="89" t="s">
        <v>140</v>
      </c>
      <c r="E15" s="99">
        <v>22</v>
      </c>
      <c r="F15" s="72">
        <v>0</v>
      </c>
      <c r="G15" s="42">
        <f t="shared" si="0"/>
        <v>0</v>
      </c>
      <c r="H15" s="1"/>
      <c r="I15" s="1"/>
    </row>
    <row r="16" spans="1:9" ht="25.5" x14ac:dyDescent="0.2">
      <c r="A16" s="4" t="s">
        <v>42</v>
      </c>
      <c r="B16" s="93" t="s">
        <v>41</v>
      </c>
      <c r="C16" s="55" t="s">
        <v>40</v>
      </c>
      <c r="D16" s="89" t="s">
        <v>143</v>
      </c>
      <c r="E16" s="99">
        <v>0.22</v>
      </c>
      <c r="F16" s="72">
        <v>0</v>
      </c>
      <c r="G16" s="42">
        <f t="shared" si="0"/>
        <v>0</v>
      </c>
      <c r="H16" s="1"/>
      <c r="I16" s="1"/>
    </row>
    <row r="17" spans="1:9" ht="25.5" x14ac:dyDescent="0.2">
      <c r="A17" s="4" t="s">
        <v>36</v>
      </c>
      <c r="B17" s="88" t="s">
        <v>37</v>
      </c>
      <c r="C17" s="55" t="s">
        <v>20</v>
      </c>
      <c r="D17" s="89" t="s">
        <v>144</v>
      </c>
      <c r="E17" s="95">
        <v>22</v>
      </c>
      <c r="F17" s="72">
        <v>0</v>
      </c>
      <c r="G17" s="42">
        <f t="shared" si="0"/>
        <v>0</v>
      </c>
      <c r="H17" s="1"/>
      <c r="I17" s="1"/>
    </row>
    <row r="18" spans="1:9" s="65" customFormat="1" x14ac:dyDescent="0.2">
      <c r="A18" s="4" t="s">
        <v>2</v>
      </c>
      <c r="B18" s="88" t="s">
        <v>82</v>
      </c>
      <c r="C18" s="55" t="s">
        <v>21</v>
      </c>
      <c r="D18" s="89" t="s">
        <v>145</v>
      </c>
      <c r="E18" s="99">
        <v>2.2000000000000002</v>
      </c>
      <c r="F18" s="72">
        <v>0</v>
      </c>
      <c r="G18" s="42">
        <f t="shared" si="0"/>
        <v>0</v>
      </c>
    </row>
    <row r="19" spans="1:9" s="65" customFormat="1" x14ac:dyDescent="0.2">
      <c r="A19" s="4" t="s">
        <v>43</v>
      </c>
      <c r="B19" s="88" t="s">
        <v>44</v>
      </c>
      <c r="C19" s="55" t="s">
        <v>21</v>
      </c>
      <c r="D19" s="89" t="s">
        <v>145</v>
      </c>
      <c r="E19" s="55">
        <v>2.2000000000000002</v>
      </c>
      <c r="F19" s="72">
        <v>0</v>
      </c>
      <c r="G19" s="42">
        <f t="shared" si="0"/>
        <v>0</v>
      </c>
    </row>
    <row r="20" spans="1:9" ht="72" x14ac:dyDescent="0.2">
      <c r="A20" s="136" t="s">
        <v>81</v>
      </c>
      <c r="B20" s="137" t="s">
        <v>253</v>
      </c>
      <c r="C20" s="138" t="s">
        <v>28</v>
      </c>
      <c r="D20" s="139" t="s">
        <v>140</v>
      </c>
      <c r="E20" s="142">
        <v>22</v>
      </c>
      <c r="F20" s="140">
        <v>0</v>
      </c>
      <c r="G20" s="141">
        <f>E20*F20</f>
        <v>0</v>
      </c>
      <c r="H20" s="1"/>
      <c r="I20" s="1"/>
    </row>
    <row r="21" spans="1:9" ht="72" x14ac:dyDescent="0.2">
      <c r="A21" s="136" t="s">
        <v>81</v>
      </c>
      <c r="B21" s="137" t="s">
        <v>254</v>
      </c>
      <c r="C21" s="138" t="s">
        <v>28</v>
      </c>
      <c r="D21" s="139" t="s">
        <v>140</v>
      </c>
      <c r="E21" s="142">
        <v>22</v>
      </c>
      <c r="F21" s="140">
        <v>0</v>
      </c>
      <c r="G21" s="141">
        <f t="shared" ref="G21:G22" si="1">E21*F21</f>
        <v>0</v>
      </c>
      <c r="H21" s="1"/>
      <c r="I21" s="1"/>
    </row>
    <row r="22" spans="1:9" ht="72" x14ac:dyDescent="0.2">
      <c r="A22" s="136" t="s">
        <v>81</v>
      </c>
      <c r="B22" s="137" t="s">
        <v>255</v>
      </c>
      <c r="C22" s="138" t="s">
        <v>28</v>
      </c>
      <c r="D22" s="139" t="s">
        <v>140</v>
      </c>
      <c r="E22" s="142">
        <v>22</v>
      </c>
      <c r="F22" s="140">
        <v>0</v>
      </c>
      <c r="G22" s="141">
        <f t="shared" si="1"/>
        <v>0</v>
      </c>
      <c r="H22" s="1"/>
      <c r="I22" s="1"/>
    </row>
    <row r="23" spans="1:9" x14ac:dyDescent="0.2">
      <c r="A23" s="108"/>
      <c r="B23" s="97"/>
      <c r="C23" s="90"/>
      <c r="D23" s="91"/>
      <c r="E23" s="96"/>
      <c r="F23" s="92"/>
      <c r="G23" s="98"/>
      <c r="H23" s="1"/>
      <c r="I23" s="1"/>
    </row>
    <row r="24" spans="1:9" x14ac:dyDescent="0.2">
      <c r="A24" s="109" t="s">
        <v>32</v>
      </c>
      <c r="B24" s="93" t="s">
        <v>83</v>
      </c>
      <c r="C24" s="64" t="s">
        <v>33</v>
      </c>
      <c r="D24" s="94">
        <v>1</v>
      </c>
      <c r="E24" s="95">
        <v>1</v>
      </c>
      <c r="F24" s="70">
        <v>0</v>
      </c>
      <c r="G24" s="100">
        <f>E24*F24</f>
        <v>0</v>
      </c>
      <c r="H24" s="1"/>
      <c r="I24" s="1"/>
    </row>
    <row r="25" spans="1:9" ht="25.5" x14ac:dyDescent="0.2">
      <c r="A25" s="109" t="s">
        <v>32</v>
      </c>
      <c r="B25" s="93" t="s">
        <v>84</v>
      </c>
      <c r="C25" s="64" t="s">
        <v>33</v>
      </c>
      <c r="D25" s="94">
        <v>1</v>
      </c>
      <c r="E25" s="95">
        <v>1</v>
      </c>
      <c r="F25" s="70">
        <v>0</v>
      </c>
      <c r="G25" s="100">
        <f>E25*F25</f>
        <v>0</v>
      </c>
      <c r="H25" s="1"/>
      <c r="I25" s="1"/>
    </row>
    <row r="26" spans="1:9" x14ac:dyDescent="0.2">
      <c r="A26" s="109" t="s">
        <v>32</v>
      </c>
      <c r="B26" s="93" t="s">
        <v>6</v>
      </c>
      <c r="C26" s="64" t="s">
        <v>33</v>
      </c>
      <c r="D26" s="94">
        <v>1</v>
      </c>
      <c r="E26" s="95">
        <v>1</v>
      </c>
      <c r="F26" s="70">
        <v>0</v>
      </c>
      <c r="G26" s="100">
        <f>E26*F26</f>
        <v>0</v>
      </c>
      <c r="H26" s="1"/>
      <c r="I26" s="1"/>
    </row>
    <row r="27" spans="1:9" ht="13.5" thickBot="1" x14ac:dyDescent="0.25">
      <c r="A27" s="110" t="s">
        <v>32</v>
      </c>
      <c r="B27" s="101" t="s">
        <v>7</v>
      </c>
      <c r="C27" s="102" t="s">
        <v>33</v>
      </c>
      <c r="D27" s="103">
        <v>1</v>
      </c>
      <c r="E27" s="104">
        <v>1</v>
      </c>
      <c r="F27" s="73">
        <v>0</v>
      </c>
      <c r="G27" s="105">
        <f>E27*F27</f>
        <v>0</v>
      </c>
      <c r="H27" s="1"/>
      <c r="I27" s="1"/>
    </row>
    <row r="28" spans="1:9" s="5" customFormat="1" ht="15.75" thickBot="1" x14ac:dyDescent="0.3">
      <c r="A28" s="111"/>
      <c r="B28" s="112" t="s">
        <v>52</v>
      </c>
      <c r="C28" s="113"/>
      <c r="D28" s="114"/>
      <c r="E28" s="74"/>
      <c r="F28" s="75"/>
      <c r="G28" s="76">
        <f>SUM(G8:G27)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10</vt:i4>
      </vt:variant>
    </vt:vector>
  </HeadingPairs>
  <TitlesOfParts>
    <vt:vector size="17" baseType="lpstr">
      <vt:lpstr>Sumarizace</vt:lpstr>
      <vt:lpstr>Materiál Výsadby podél svodnice</vt:lpstr>
      <vt:lpstr>Práce Výsadby podél svodnice</vt:lpstr>
      <vt:lpstr>Materiál Cesta přes svodnici</vt:lpstr>
      <vt:lpstr>Práce Cesta přes svodnici</vt:lpstr>
      <vt:lpstr>Materiál Polní cesta k remízu</vt:lpstr>
      <vt:lpstr>Práce Polní cesta k remízu</vt:lpstr>
      <vt:lpstr>'Práce Cesta přes svodnici'!Názvy_tisku</vt:lpstr>
      <vt:lpstr>'Práce Polní cesta k remízu'!Názvy_tisku</vt:lpstr>
      <vt:lpstr>'Práce Výsadby podél svodnice'!Názvy_tisku</vt:lpstr>
      <vt:lpstr>'Materiál Cesta přes svodnici'!Oblast_tisku</vt:lpstr>
      <vt:lpstr>'Materiál Polní cesta k remízu'!Oblast_tisku</vt:lpstr>
      <vt:lpstr>'Materiál Výsadby podél svodnice'!Oblast_tisku</vt:lpstr>
      <vt:lpstr>'Práce Cesta přes svodnici'!Oblast_tisku</vt:lpstr>
      <vt:lpstr>'Práce Polní cesta k remízu'!Oblast_tisku</vt:lpstr>
      <vt:lpstr>'Práce Výsadby podél svodnice'!Oblast_tisku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2019-04-17T11:50:09Z</cp:lastPrinted>
  <dcterms:created xsi:type="dcterms:W3CDTF">2007-04-02T13:08:26Z</dcterms:created>
  <dcterms:modified xsi:type="dcterms:W3CDTF">2020-03-04T17:27:22Z</dcterms:modified>
</cp:coreProperties>
</file>